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Resultados" sheetId="1" r:id="rId1"/>
    <sheet name="Valores de Ru" sheetId="2" r:id="rId2"/>
    <sheet name="Proceso de construcción_ est_vi" sheetId="3" r:id="rId3"/>
    <sheet name="P y T media_est_virtuales" sheetId="4" r:id="rId4"/>
    <sheet name="P y Tmedias_ est_virt" sheetId="5" r:id="rId5"/>
  </sheets>
  <definedNames/>
  <calcPr fullCalcOnLoad="1"/>
</workbook>
</file>

<file path=xl/sharedStrings.xml><?xml version="1.0" encoding="utf-8"?>
<sst xmlns="http://schemas.openxmlformats.org/spreadsheetml/2006/main" count="469" uniqueCount="186">
  <si>
    <t>Subcuenca</t>
  </si>
  <si>
    <t>P anual_media (mm/a)</t>
  </si>
  <si>
    <t>T_anual_media (ºC)</t>
  </si>
  <si>
    <t>ETR (mm/a)</t>
  </si>
  <si>
    <t>Lluvia Úitl (mm/a))</t>
  </si>
  <si>
    <t>ESC (mm/a)</t>
  </si>
  <si>
    <t>Recarga media (mm/a)</t>
  </si>
  <si>
    <t>Área (km2)</t>
  </si>
  <si>
    <t>Recarga (hm3/a)</t>
  </si>
  <si>
    <t>1a</t>
  </si>
  <si>
    <t>1b</t>
  </si>
  <si>
    <t>1c</t>
  </si>
  <si>
    <t>1d</t>
  </si>
  <si>
    <t>1e</t>
  </si>
  <si>
    <t>2a</t>
  </si>
  <si>
    <t>2b</t>
  </si>
  <si>
    <t>2c</t>
  </si>
  <si>
    <t>3a</t>
  </si>
  <si>
    <t>3b</t>
  </si>
  <si>
    <t>3c</t>
  </si>
  <si>
    <t>3d</t>
  </si>
  <si>
    <t>3e</t>
  </si>
  <si>
    <t>3f</t>
  </si>
  <si>
    <t>4a</t>
  </si>
  <si>
    <t>4b</t>
  </si>
  <si>
    <t>4c</t>
  </si>
  <si>
    <t>5</t>
  </si>
  <si>
    <t>6a</t>
  </si>
  <si>
    <t>6b</t>
  </si>
  <si>
    <t>6c</t>
  </si>
  <si>
    <t>6d</t>
  </si>
  <si>
    <t>6e</t>
  </si>
  <si>
    <t>6f</t>
  </si>
  <si>
    <t>6g</t>
  </si>
  <si>
    <t>8a</t>
  </si>
  <si>
    <t>8b</t>
  </si>
  <si>
    <t>8c</t>
  </si>
  <si>
    <t>8d</t>
  </si>
  <si>
    <t>8e</t>
  </si>
  <si>
    <t>8f</t>
  </si>
  <si>
    <t>8g</t>
  </si>
  <si>
    <t>9a</t>
  </si>
  <si>
    <t>9b</t>
  </si>
  <si>
    <t>9c</t>
  </si>
  <si>
    <t>9d</t>
  </si>
  <si>
    <t>9e</t>
  </si>
  <si>
    <t>9f</t>
  </si>
  <si>
    <t>9g</t>
  </si>
  <si>
    <t>10a</t>
  </si>
  <si>
    <t>10b</t>
  </si>
  <si>
    <t>10c</t>
  </si>
  <si>
    <t>Total</t>
  </si>
  <si>
    <t>Media</t>
  </si>
  <si>
    <t>Código</t>
  </si>
  <si>
    <t>CUENCA HIDROGRÁFICA</t>
  </si>
  <si>
    <t>SUBCUENCA</t>
  </si>
  <si>
    <t>RU (mm)</t>
  </si>
  <si>
    <t>BERGANTES</t>
  </si>
  <si>
    <t>RÍO CUBA</t>
  </si>
  <si>
    <t>BCO. DE CLAPISAS</t>
  </si>
  <si>
    <t>CANTAVIEJA TRAMO FINAL</t>
  </si>
  <si>
    <t>RÍO CHIVA</t>
  </si>
  <si>
    <t>RÍO BERGANTES</t>
  </si>
  <si>
    <t>CÉRVOL</t>
  </si>
  <si>
    <t>RÍO CERVOL</t>
  </si>
  <si>
    <t>BCO. DE BARCELLA</t>
  </si>
  <si>
    <t>BCO. DE LES MOLES</t>
  </si>
  <si>
    <t>CALDES</t>
  </si>
  <si>
    <t>RAMBLA DE LAS TRUCHAS-CELUMBRES (Cabecera)</t>
  </si>
  <si>
    <t>RAMBLA DE LAS TRUCHAS-CELUMBRES</t>
  </si>
  <si>
    <t>BCO. MAS DEL RÍO</t>
  </si>
  <si>
    <t>RÍO CALDES</t>
  </si>
  <si>
    <t>RÍO CALDES-TORRE SEGURA</t>
  </si>
  <si>
    <t>RAMBLA DE LA CANÁ-BCO. DELS PRATS</t>
  </si>
  <si>
    <t>RAMBLA CERVERA</t>
  </si>
  <si>
    <t>CERVERA-RÍO SECO</t>
  </si>
  <si>
    <t>BCO. DE SALVASORIA</t>
  </si>
  <si>
    <t>BCO. DE VALLIVANA</t>
  </si>
  <si>
    <t>BARRANQUET</t>
  </si>
  <si>
    <t>RÍO MONLEÓN</t>
  </si>
  <si>
    <t>MONLEÓN CABECERA</t>
  </si>
  <si>
    <t>MONLEÓN CURSO MEDIO</t>
  </si>
  <si>
    <t>RÍO SECO</t>
  </si>
  <si>
    <t>BARRANCO FORCALL</t>
  </si>
  <si>
    <t>BARRANCO CAMBRALLES</t>
  </si>
  <si>
    <t>RAMBLA DE ADZANETA</t>
  </si>
  <si>
    <t>BARRANCO CARMONA</t>
  </si>
  <si>
    <t>PLA DE VISTABELLA</t>
  </si>
  <si>
    <t>AREA ENDORREICA PLA DE VISTABELLA</t>
  </si>
  <si>
    <t>RAMBLA CARBONERA-VIUDA</t>
  </si>
  <si>
    <t>CARBONERA-VIUDA CABECERA</t>
  </si>
  <si>
    <t>CARBONERA-VIUDA CURSO MEDIO</t>
  </si>
  <si>
    <t>RIO MOLINELL</t>
  </si>
  <si>
    <t>RAMBLA DE BELLUGA</t>
  </si>
  <si>
    <t>CARBONERA-VIUDA CURSO BAJO</t>
  </si>
  <si>
    <t>BARRANCO DE MERCHE</t>
  </si>
  <si>
    <t>BARRANCO DE LA ESTELA</t>
  </si>
  <si>
    <t>RÍO SAN MIGUEL</t>
  </si>
  <si>
    <t>RÍO MORELLANA</t>
  </si>
  <si>
    <t>RÍO SEGARRA</t>
  </si>
  <si>
    <t xml:space="preserve">9c </t>
  </si>
  <si>
    <t>BCO. HONDO</t>
  </si>
  <si>
    <t>RAMBLA VALLTORTA</t>
  </si>
  <si>
    <t>RÍO DEL CHORRO</t>
  </si>
  <si>
    <t>RAMBLA DE SEGUER</t>
  </si>
  <si>
    <t>RAMBLA DE ALCALÁ</t>
  </si>
  <si>
    <t>BCO. DE GARROCHA</t>
  </si>
  <si>
    <t>RÍO DEL MAS</t>
  </si>
  <si>
    <t>RÍO DE ALCALA</t>
  </si>
  <si>
    <t>BARRANCO DEL POU BONET</t>
  </si>
  <si>
    <t>BCO. DEL POU BONET</t>
  </si>
  <si>
    <t>SIERRA DE IRTA</t>
  </si>
  <si>
    <t>RAMBLA DEL ALMELER</t>
  </si>
  <si>
    <t>PRAT DE CABANES-TORREBLANCA</t>
  </si>
  <si>
    <t>RÍO CHINCHILLA</t>
  </si>
  <si>
    <t>RÍO LINARES</t>
  </si>
  <si>
    <t>RÍO LUCENA</t>
  </si>
  <si>
    <t>PLA DE BENAFIGOS</t>
  </si>
  <si>
    <t>LLACUNES DE VILANOVA D´ALCOLEA</t>
  </si>
  <si>
    <t>ALCALÁ DE CHIVERT</t>
  </si>
  <si>
    <t>PLA DE CABANES</t>
  </si>
  <si>
    <t>LLACUNES DE LA JANA</t>
  </si>
  <si>
    <t>LLACUNES DE SANT MATEO</t>
  </si>
  <si>
    <t>PLA DE CATÍ</t>
  </si>
  <si>
    <t>PLA DE SANTA ÁGEDA</t>
  </si>
  <si>
    <t>MEDIA</t>
  </si>
  <si>
    <t>Cuenca</t>
  </si>
  <si>
    <r>
      <t>AreaB(m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</si>
  <si>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Área (km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</si>
  <si>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Coordenada X</t>
  </si>
  <si>
    <t>Coordenada Y</t>
  </si>
  <si>
    <t>Psc (mm)</t>
  </si>
  <si>
    <t>Estación pluviométrica representativa</t>
  </si>
  <si>
    <t>Pe (mm)</t>
  </si>
  <si>
    <t>x=Psc/Pe</t>
  </si>
  <si>
    <t>Altitud media (m)</t>
  </si>
  <si>
    <t>Tsc (ºC)</t>
  </si>
  <si>
    <t>Estación termométrica representativa</t>
  </si>
  <si>
    <t>Te (ºC)</t>
  </si>
  <si>
    <t>x=Tsc/Te</t>
  </si>
  <si>
    <t>8489A</t>
  </si>
  <si>
    <t>8511A</t>
  </si>
  <si>
    <t>8522I</t>
  </si>
  <si>
    <t>8491E</t>
  </si>
  <si>
    <t>7</t>
  </si>
  <si>
    <t>8494O</t>
  </si>
  <si>
    <t>8494E</t>
  </si>
  <si>
    <t>8508A</t>
  </si>
  <si>
    <t>8503G</t>
  </si>
  <si>
    <t>8502I</t>
  </si>
  <si>
    <t>8489O</t>
  </si>
  <si>
    <t>8508U</t>
  </si>
  <si>
    <t>Estación real</t>
  </si>
  <si>
    <t>Pmedia anual</t>
  </si>
  <si>
    <t>Estación virtual</t>
  </si>
  <si>
    <t>P anual_media</t>
  </si>
  <si>
    <t>T anual media</t>
  </si>
  <si>
    <t>8501C</t>
  </si>
  <si>
    <t>Nombre de la estación</t>
  </si>
  <si>
    <t>Indicativo</t>
  </si>
  <si>
    <t>X</t>
  </si>
  <si>
    <t>Y</t>
  </si>
  <si>
    <t>Z</t>
  </si>
  <si>
    <t>Tipo (*)</t>
  </si>
  <si>
    <t>T media</t>
  </si>
  <si>
    <t>ADZANETA</t>
  </si>
  <si>
    <t>PT</t>
  </si>
  <si>
    <t>VILLAFAMES H S</t>
  </si>
  <si>
    <t>BORRIOL "GRANJA"</t>
  </si>
  <si>
    <t>CABANES RIBERA</t>
  </si>
  <si>
    <t>TORREBLANCA "C.AGR.LOCAL"</t>
  </si>
  <si>
    <t>ALCALA DE CHIVERT AVASA</t>
  </si>
  <si>
    <t>ALCALA DE CHIVERT COOPERATIVA</t>
  </si>
  <si>
    <t>BENICARLO SAN GREGORIO</t>
  </si>
  <si>
    <t xml:space="preserve">SAN MATEO H S </t>
  </si>
  <si>
    <t>SAN JORGE</t>
  </si>
  <si>
    <t>EMBALSE DE ULLDECONA</t>
  </si>
  <si>
    <t>MORELLA</t>
  </si>
  <si>
    <t>NOGERUELAS</t>
  </si>
  <si>
    <t>VILLAFRANCA DEL CID</t>
  </si>
  <si>
    <t>VINAROZ VIVEROS DE ALCANAR</t>
  </si>
  <si>
    <t>Media en mm/a</t>
  </si>
  <si>
    <t>% Recarga</t>
  </si>
  <si>
    <t>%ETR</t>
  </si>
  <si>
    <t>%Esc</t>
  </si>
  <si>
    <t>% Total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</si>
</sst>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  <numFmt numFmtId="189" formatCode="0.00000"/>
  </numFmts>
  <fonts count="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188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188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/>
    </xf>
    <xf numFmtId="1" fontId="0" fillId="0" borderId="8" xfId="0" applyNumberFormat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1" fontId="0" fillId="0" borderId="11" xfId="0" applyNumberFormat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 vertical="center"/>
    </xf>
    <xf numFmtId="1" fontId="0" fillId="0" borderId="20" xfId="0" applyNumberForma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/>
    </xf>
    <xf numFmtId="1" fontId="0" fillId="0" borderId="28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right"/>
    </xf>
    <xf numFmtId="1" fontId="1" fillId="0" borderId="9" xfId="0" applyNumberFormat="1" applyFont="1" applyBorder="1" applyAlignment="1">
      <alignment horizontal="center"/>
    </xf>
    <xf numFmtId="1" fontId="1" fillId="0" borderId="12" xfId="0" applyNumberFormat="1" applyFont="1" applyFill="1" applyBorder="1" applyAlignment="1">
      <alignment horizontal="center" vertical="center"/>
    </xf>
    <xf numFmtId="188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89" fontId="1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12" xfId="0" applyNumberFormat="1" applyFill="1" applyBorder="1" applyAlignment="1">
      <alignment horizontal="center"/>
    </xf>
    <xf numFmtId="188" fontId="0" fillId="0" borderId="12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189" fontId="0" fillId="0" borderId="12" xfId="0" applyNumberForma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NumberFormat="1" applyAlignment="1">
      <alignment horizontal="center"/>
    </xf>
    <xf numFmtId="188" fontId="0" fillId="0" borderId="12" xfId="0" applyNumberFormat="1" applyBorder="1" applyAlignment="1">
      <alignment/>
    </xf>
    <xf numFmtId="1" fontId="0" fillId="0" borderId="22" xfId="0" applyNumberForma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" fontId="0" fillId="0" borderId="12" xfId="0" applyNumberFormat="1" applyFill="1" applyBorder="1" applyAlignment="1">
      <alignment horizontal="center" vertical="center"/>
    </xf>
    <xf numFmtId="0" fontId="1" fillId="0" borderId="12" xfId="0" applyFont="1" applyBorder="1" applyAlignment="1">
      <alignment/>
    </xf>
    <xf numFmtId="188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88" fontId="1" fillId="0" borderId="12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4" borderId="0" xfId="0" applyFont="1" applyFill="1" applyBorder="1" applyAlignment="1">
      <alignment/>
    </xf>
    <xf numFmtId="188" fontId="1" fillId="4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188" fontId="1" fillId="0" borderId="12" xfId="0" applyNumberFormat="1" applyFont="1" applyFill="1" applyBorder="1" applyAlignment="1">
      <alignment/>
    </xf>
    <xf numFmtId="0" fontId="1" fillId="2" borderId="12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/>
    </xf>
    <xf numFmtId="188" fontId="1" fillId="2" borderId="10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1" fontId="0" fillId="0" borderId="23" xfId="0" applyNumberFormat="1" applyFill="1" applyBorder="1" applyAlignment="1">
      <alignment horizontal="center" vertical="center"/>
    </xf>
    <xf numFmtId="1" fontId="0" fillId="0" borderId="19" xfId="0" applyNumberFormat="1" applyFill="1" applyBorder="1" applyAlignment="1">
      <alignment horizontal="center" vertical="center"/>
    </xf>
    <xf numFmtId="1" fontId="0" fillId="0" borderId="9" xfId="0" applyNumberForma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="70" zoomScaleNormal="70" workbookViewId="0" topLeftCell="A1">
      <selection activeCell="J69" sqref="J69"/>
    </sheetView>
  </sheetViews>
  <sheetFormatPr defaultColWidth="11.421875" defaultRowHeight="12.75"/>
  <cols>
    <col min="1" max="1" width="17.7109375" style="0" bestFit="1" customWidth="1"/>
    <col min="2" max="2" width="25.28125" style="0" bestFit="1" customWidth="1"/>
    <col min="3" max="3" width="19.7109375" style="0" customWidth="1"/>
    <col min="4" max="4" width="14.28125" style="0" bestFit="1" customWidth="1"/>
    <col min="5" max="5" width="14.28125" style="0" customWidth="1"/>
    <col min="6" max="6" width="19.7109375" style="0" customWidth="1"/>
    <col min="7" max="7" width="14.28125" style="0" bestFit="1" customWidth="1"/>
    <col min="8" max="8" width="14.28125" style="0" customWidth="1"/>
    <col min="9" max="9" width="25.421875" style="0" bestFit="1" customWidth="1"/>
    <col min="10" max="11" width="25.421875" style="0" customWidth="1"/>
    <col min="12" max="12" width="19.7109375" style="0" customWidth="1"/>
    <col min="13" max="13" width="13.00390625" style="0" bestFit="1" customWidth="1"/>
    <col min="14" max="16384" width="19.7109375" style="0" customWidth="1"/>
  </cols>
  <sheetData>
    <row r="1" spans="1:14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183</v>
      </c>
      <c r="F1" s="2" t="s">
        <v>4</v>
      </c>
      <c r="G1" s="2" t="s">
        <v>5</v>
      </c>
      <c r="H1" s="2" t="s">
        <v>184</v>
      </c>
      <c r="I1" s="3" t="s">
        <v>6</v>
      </c>
      <c r="J1" s="3" t="s">
        <v>182</v>
      </c>
      <c r="K1" s="3" t="s">
        <v>185</v>
      </c>
      <c r="L1" s="3" t="s">
        <v>7</v>
      </c>
      <c r="M1" s="1" t="s">
        <v>0</v>
      </c>
      <c r="N1" s="1" t="s">
        <v>8</v>
      </c>
    </row>
    <row r="2" spans="1:14" ht="12.75">
      <c r="A2" s="4" t="s">
        <v>9</v>
      </c>
      <c r="B2" s="5">
        <v>600.0710725492887</v>
      </c>
      <c r="C2" s="5">
        <v>10.415003732602973</v>
      </c>
      <c r="D2" s="5">
        <v>351.9683870967727</v>
      </c>
      <c r="E2" s="5">
        <f>D2*100/B2</f>
        <v>58.65444998065003</v>
      </c>
      <c r="F2" s="5">
        <v>253.8954838709677</v>
      </c>
      <c r="G2" s="5">
        <v>10.499677419354839</v>
      </c>
      <c r="H2" s="5">
        <f>G2*100/B2</f>
        <v>1.7497389725435257</v>
      </c>
      <c r="I2" s="6">
        <f aca="true" t="shared" si="0" ref="I2:I59">F2-G2</f>
        <v>243.39580645161286</v>
      </c>
      <c r="J2" s="6">
        <f>(I2*100)/B2</f>
        <v>40.56116309982944</v>
      </c>
      <c r="K2" s="6">
        <f>E2+H2+J2</f>
        <v>100.965352053023</v>
      </c>
      <c r="L2" s="6">
        <v>78.9672679102</v>
      </c>
      <c r="M2" s="4" t="s">
        <v>9</v>
      </c>
      <c r="N2" s="8">
        <f aca="true" t="shared" si="1" ref="N2:N59">(I2*L2)/1000</f>
        <v>19.220301856283694</v>
      </c>
    </row>
    <row r="3" spans="1:14" ht="12.75">
      <c r="A3" s="4" t="s">
        <v>10</v>
      </c>
      <c r="B3" s="5">
        <v>594.2140035064394</v>
      </c>
      <c r="C3" s="5">
        <v>10.529136582351802</v>
      </c>
      <c r="D3" s="5">
        <v>371.4635483870959</v>
      </c>
      <c r="E3" s="5">
        <f aca="true" t="shared" si="2" ref="E3:E59">D3*100/B3</f>
        <v>62.51342886487029</v>
      </c>
      <c r="F3" s="5">
        <v>227.42741935483878</v>
      </c>
      <c r="G3" s="5">
        <v>11.917741935483868</v>
      </c>
      <c r="H3" s="5">
        <f aca="true" t="shared" si="3" ref="H3:H59">G3*100/B3</f>
        <v>2.0056312818542854</v>
      </c>
      <c r="I3" s="6">
        <f t="shared" si="0"/>
        <v>215.50967741935492</v>
      </c>
      <c r="J3" s="6">
        <f aca="true" t="shared" si="4" ref="J3:J59">(I3*100)/B3</f>
        <v>36.26802400273952</v>
      </c>
      <c r="K3" s="6">
        <f aca="true" t="shared" si="5" ref="K3:K59">E3+H3+J3</f>
        <v>100.7870841494641</v>
      </c>
      <c r="L3" s="6">
        <v>19.6734506015</v>
      </c>
      <c r="M3" s="4" t="s">
        <v>10</v>
      </c>
      <c r="N3" s="8">
        <f t="shared" si="1"/>
        <v>4.239818992854879</v>
      </c>
    </row>
    <row r="4" spans="1:14" ht="12.75">
      <c r="A4" s="4" t="s">
        <v>11</v>
      </c>
      <c r="B4" s="5">
        <v>582.1918213468233</v>
      </c>
      <c r="C4" s="5">
        <v>11.37626841236784</v>
      </c>
      <c r="D4" s="5">
        <v>427.3193548387115</v>
      </c>
      <c r="E4" s="5">
        <f t="shared" si="2"/>
        <v>73.39837819263161</v>
      </c>
      <c r="F4" s="5">
        <v>157.59451612903217</v>
      </c>
      <c r="G4" s="5">
        <v>8.439032258064517</v>
      </c>
      <c r="H4" s="5">
        <f t="shared" si="3"/>
        <v>1.4495277928401569</v>
      </c>
      <c r="I4" s="6">
        <f t="shared" si="0"/>
        <v>149.15548387096766</v>
      </c>
      <c r="J4" s="6">
        <f t="shared" si="4"/>
        <v>25.619646034517675</v>
      </c>
      <c r="K4" s="6">
        <f t="shared" si="5"/>
        <v>100.46755201998944</v>
      </c>
      <c r="L4" s="6">
        <v>71.2741610117</v>
      </c>
      <c r="M4" s="4" t="s">
        <v>11</v>
      </c>
      <c r="N4" s="8">
        <f t="shared" si="1"/>
        <v>10.630931973197372</v>
      </c>
    </row>
    <row r="5" spans="1:14" ht="12.75">
      <c r="A5" s="4" t="s">
        <v>12</v>
      </c>
      <c r="B5" s="5">
        <v>581.2278067401036</v>
      </c>
      <c r="C5" s="5">
        <v>10.83548452039355</v>
      </c>
      <c r="D5" s="5">
        <v>410.80774193548456</v>
      </c>
      <c r="E5" s="5">
        <f t="shared" si="2"/>
        <v>70.67929943674865</v>
      </c>
      <c r="F5" s="5">
        <v>173.65741935483885</v>
      </c>
      <c r="G5" s="5">
        <v>9.24709677419355</v>
      </c>
      <c r="H5" s="5">
        <f t="shared" si="3"/>
        <v>1.590959115679129</v>
      </c>
      <c r="I5" s="6">
        <f t="shared" si="0"/>
        <v>164.4103225806453</v>
      </c>
      <c r="J5" s="6">
        <f t="shared" si="4"/>
        <v>28.286726938059502</v>
      </c>
      <c r="K5" s="6">
        <f t="shared" si="5"/>
        <v>100.55698549048728</v>
      </c>
      <c r="L5" s="6">
        <v>33.0966522622</v>
      </c>
      <c r="M5" s="4" t="s">
        <v>12</v>
      </c>
      <c r="N5" s="8">
        <f t="shared" si="1"/>
        <v>5.441431274767747</v>
      </c>
    </row>
    <row r="6" spans="1:14" ht="12.75">
      <c r="A6" s="4" t="s">
        <v>13</v>
      </c>
      <c r="B6" s="5">
        <v>580.4507949668664</v>
      </c>
      <c r="C6" s="5">
        <v>11.147334036876737</v>
      </c>
      <c r="D6" s="5">
        <v>414.11806451612745</v>
      </c>
      <c r="E6" s="5">
        <f t="shared" si="2"/>
        <v>71.34421523873807</v>
      </c>
      <c r="F6" s="5">
        <v>173.0422580645162</v>
      </c>
      <c r="G6" s="5">
        <v>9.11677419354839</v>
      </c>
      <c r="H6" s="5">
        <f t="shared" si="3"/>
        <v>1.570636869240363</v>
      </c>
      <c r="I6" s="6">
        <f t="shared" si="0"/>
        <v>163.9254838709678</v>
      </c>
      <c r="J6" s="6">
        <f t="shared" si="4"/>
        <v>28.24106458159388</v>
      </c>
      <c r="K6" s="6">
        <f t="shared" si="5"/>
        <v>101.15591668957231</v>
      </c>
      <c r="L6" s="6">
        <v>71.48731334360001</v>
      </c>
      <c r="M6" s="4" t="s">
        <v>13</v>
      </c>
      <c r="N6" s="8">
        <f t="shared" si="1"/>
        <v>11.718592430485126</v>
      </c>
    </row>
    <row r="7" spans="1:14" ht="12.75">
      <c r="A7" s="7" t="s">
        <v>14</v>
      </c>
      <c r="B7" s="5">
        <v>628.7291573065166</v>
      </c>
      <c r="C7" s="5">
        <v>12.24681886483714</v>
      </c>
      <c r="D7" s="5">
        <v>387.8425806451608</v>
      </c>
      <c r="E7" s="5">
        <f t="shared" si="2"/>
        <v>61.68674955471814</v>
      </c>
      <c r="F7" s="5">
        <v>241.32806451612893</v>
      </c>
      <c r="G7" s="5">
        <v>15.024838709677416</v>
      </c>
      <c r="H7" s="5">
        <f t="shared" si="3"/>
        <v>2.3897155929659775</v>
      </c>
      <c r="I7" s="6">
        <f t="shared" si="0"/>
        <v>226.3032258064515</v>
      </c>
      <c r="J7" s="6">
        <f t="shared" si="4"/>
        <v>35.99375393626364</v>
      </c>
      <c r="K7" s="6">
        <f t="shared" si="5"/>
        <v>100.07021908394776</v>
      </c>
      <c r="L7" s="6">
        <v>198.811446262</v>
      </c>
      <c r="M7" s="7" t="s">
        <v>14</v>
      </c>
      <c r="N7" s="8">
        <f t="shared" si="1"/>
        <v>44.99167161633658</v>
      </c>
    </row>
    <row r="8" spans="1:14" ht="12.75">
      <c r="A8" s="7" t="s">
        <v>15</v>
      </c>
      <c r="B8" s="5">
        <v>648.0079969289407</v>
      </c>
      <c r="C8" s="5">
        <v>12.895601978179144</v>
      </c>
      <c r="D8" s="5">
        <v>387.8425806451608</v>
      </c>
      <c r="E8" s="5">
        <f t="shared" si="2"/>
        <v>59.851511475666385</v>
      </c>
      <c r="F8" s="5">
        <v>209.15354838709675</v>
      </c>
      <c r="G8" s="5">
        <v>14.91741935483871</v>
      </c>
      <c r="H8" s="5">
        <f t="shared" si="3"/>
        <v>2.3020424787249234</v>
      </c>
      <c r="I8" s="6">
        <f t="shared" si="0"/>
        <v>194.23612903225805</v>
      </c>
      <c r="J8" s="6">
        <f t="shared" si="4"/>
        <v>29.974341358870237</v>
      </c>
      <c r="K8" s="6">
        <f t="shared" si="5"/>
        <v>92.12789531326155</v>
      </c>
      <c r="L8" s="6">
        <v>36.764823147200005</v>
      </c>
      <c r="M8" s="7" t="s">
        <v>15</v>
      </c>
      <c r="N8" s="8">
        <f t="shared" si="1"/>
        <v>7.141056932667688</v>
      </c>
    </row>
    <row r="9" spans="1:14" ht="12.75">
      <c r="A9" s="7" t="s">
        <v>16</v>
      </c>
      <c r="B9" s="5">
        <v>653.2976785473365</v>
      </c>
      <c r="C9" s="5">
        <v>15.153991722295274</v>
      </c>
      <c r="D9" s="5">
        <v>407.02741935483834</v>
      </c>
      <c r="E9" s="5">
        <f t="shared" si="2"/>
        <v>62.303515337739874</v>
      </c>
      <c r="F9" s="5">
        <v>235.3861290322581</v>
      </c>
      <c r="G9" s="5">
        <v>15.875806451612904</v>
      </c>
      <c r="H9" s="5">
        <f t="shared" si="3"/>
        <v>2.430102994842125</v>
      </c>
      <c r="I9" s="6">
        <f t="shared" si="0"/>
        <v>219.5103225806452</v>
      </c>
      <c r="J9" s="6">
        <f t="shared" si="4"/>
        <v>33.60035245628689</v>
      </c>
      <c r="K9" s="6">
        <f t="shared" si="5"/>
        <v>98.3339707888689</v>
      </c>
      <c r="L9" s="6">
        <v>39.6712703855</v>
      </c>
      <c r="M9" s="7" t="s">
        <v>16</v>
      </c>
      <c r="N9" s="8">
        <f t="shared" si="1"/>
        <v>8.708253359505102</v>
      </c>
    </row>
    <row r="10" spans="1:14" ht="12.75">
      <c r="A10" s="7" t="s">
        <v>17</v>
      </c>
      <c r="B10" s="5">
        <v>573.6676921895618</v>
      </c>
      <c r="C10" s="5">
        <v>7.030127519506967</v>
      </c>
      <c r="D10" s="5">
        <v>281.11580645161183</v>
      </c>
      <c r="E10" s="5">
        <f t="shared" si="2"/>
        <v>49.00324879350542</v>
      </c>
      <c r="F10" s="5">
        <v>293.7790322580644</v>
      </c>
      <c r="G10" s="5">
        <v>13.09064516129032</v>
      </c>
      <c r="H10" s="5">
        <f t="shared" si="3"/>
        <v>2.281921282916638</v>
      </c>
      <c r="I10" s="6">
        <f t="shared" si="0"/>
        <v>280.6883870967741</v>
      </c>
      <c r="J10" s="6">
        <f t="shared" si="4"/>
        <v>48.92874235699924</v>
      </c>
      <c r="K10" s="6">
        <f t="shared" si="5"/>
        <v>100.2139124334213</v>
      </c>
      <c r="L10" s="6">
        <v>162.740065412</v>
      </c>
      <c r="M10" s="7" t="s">
        <v>17</v>
      </c>
      <c r="N10" s="8">
        <f t="shared" si="1"/>
        <v>45.6792464765178</v>
      </c>
    </row>
    <row r="11" spans="1:14" ht="12.75">
      <c r="A11" s="7" t="s">
        <v>18</v>
      </c>
      <c r="B11" s="5">
        <v>620.6432402714225</v>
      </c>
      <c r="C11" s="5">
        <v>9.859712936494617</v>
      </c>
      <c r="D11" s="5">
        <v>375.0070967741927</v>
      </c>
      <c r="E11" s="5">
        <f t="shared" si="2"/>
        <v>60.42232839113705</v>
      </c>
      <c r="F11" s="5">
        <v>252.91322580645163</v>
      </c>
      <c r="G11" s="5">
        <v>11.229032258064516</v>
      </c>
      <c r="H11" s="5">
        <f t="shared" si="3"/>
        <v>1.8092571592584787</v>
      </c>
      <c r="I11" s="6">
        <f t="shared" si="0"/>
        <v>241.68419354838713</v>
      </c>
      <c r="J11" s="6">
        <f t="shared" si="4"/>
        <v>38.94092094561324</v>
      </c>
      <c r="K11" s="6">
        <f t="shared" si="5"/>
        <v>101.17250649600876</v>
      </c>
      <c r="L11" s="6">
        <v>115.658030389</v>
      </c>
      <c r="M11" s="7" t="s">
        <v>18</v>
      </c>
      <c r="N11" s="8">
        <f t="shared" si="1"/>
        <v>27.952717801960315</v>
      </c>
    </row>
    <row r="12" spans="1:14" ht="12.75">
      <c r="A12" s="7" t="s">
        <v>19</v>
      </c>
      <c r="B12" s="5">
        <v>602.429376144992</v>
      </c>
      <c r="C12" s="5">
        <v>10.454927148909677</v>
      </c>
      <c r="D12" s="5">
        <v>404.97451612903177</v>
      </c>
      <c r="E12" s="5">
        <f t="shared" si="2"/>
        <v>67.22356713752998</v>
      </c>
      <c r="F12" s="5">
        <v>203.49483870967748</v>
      </c>
      <c r="G12" s="5">
        <v>8.560967741935485</v>
      </c>
      <c r="H12" s="5">
        <f t="shared" si="3"/>
        <v>1.4210740845205798</v>
      </c>
      <c r="I12" s="6">
        <f t="shared" si="0"/>
        <v>194.933870967742</v>
      </c>
      <c r="J12" s="6">
        <f t="shared" si="4"/>
        <v>32.35796239139997</v>
      </c>
      <c r="K12" s="6">
        <f t="shared" si="5"/>
        <v>101.00260361345053</v>
      </c>
      <c r="L12" s="6">
        <v>15.669668150900002</v>
      </c>
      <c r="M12" s="7" t="s">
        <v>19</v>
      </c>
      <c r="N12" s="8">
        <f t="shared" si="1"/>
        <v>3.054549069434877</v>
      </c>
    </row>
    <row r="13" spans="1:14" ht="12.75">
      <c r="A13" s="7" t="s">
        <v>20</v>
      </c>
      <c r="B13" s="5">
        <v>585.4088700914169</v>
      </c>
      <c r="C13" s="5">
        <v>11.127945860596643</v>
      </c>
      <c r="D13" s="5">
        <v>447.70999999999884</v>
      </c>
      <c r="E13" s="5">
        <f t="shared" si="2"/>
        <v>76.47817156068797</v>
      </c>
      <c r="F13" s="5">
        <v>143.92096774193547</v>
      </c>
      <c r="G13" s="5">
        <v>8.065806451612904</v>
      </c>
      <c r="H13" s="5">
        <f t="shared" si="3"/>
        <v>1.3778073520398408</v>
      </c>
      <c r="I13" s="6">
        <f t="shared" si="0"/>
        <v>135.85516129032257</v>
      </c>
      <c r="J13" s="6">
        <f t="shared" si="4"/>
        <v>23.206884663211124</v>
      </c>
      <c r="K13" s="6">
        <f t="shared" si="5"/>
        <v>101.06286357593893</v>
      </c>
      <c r="L13" s="6">
        <v>120.275314634</v>
      </c>
      <c r="M13" s="7" t="s">
        <v>20</v>
      </c>
      <c r="N13" s="8">
        <f t="shared" si="1"/>
        <v>16.340022268846365</v>
      </c>
    </row>
    <row r="14" spans="1:14" ht="12.75">
      <c r="A14" s="7" t="s">
        <v>21</v>
      </c>
      <c r="B14" s="5">
        <v>581.9598178315069</v>
      </c>
      <c r="C14" s="5">
        <v>11.116013599220425</v>
      </c>
      <c r="D14" s="5">
        <v>396.75225806451584</v>
      </c>
      <c r="E14" s="5">
        <f t="shared" si="2"/>
        <v>68.1751979961246</v>
      </c>
      <c r="F14" s="5">
        <v>191.5054838709679</v>
      </c>
      <c r="G14" s="5">
        <v>10.018064516129035</v>
      </c>
      <c r="H14" s="5">
        <f t="shared" si="3"/>
        <v>1.7214357777240104</v>
      </c>
      <c r="I14" s="6">
        <f t="shared" si="0"/>
        <v>181.48741935483886</v>
      </c>
      <c r="J14" s="6">
        <f t="shared" si="4"/>
        <v>31.185558485995738</v>
      </c>
      <c r="K14" s="6">
        <f t="shared" si="5"/>
        <v>101.08219225984435</v>
      </c>
      <c r="L14" s="6">
        <v>24.0268835503</v>
      </c>
      <c r="M14" s="7" t="s">
        <v>21</v>
      </c>
      <c r="N14" s="8">
        <f t="shared" si="1"/>
        <v>4.360577090683176</v>
      </c>
    </row>
    <row r="15" spans="1:14" ht="12.75">
      <c r="A15" s="7" t="s">
        <v>22</v>
      </c>
      <c r="B15" s="5">
        <v>589.0439251696346</v>
      </c>
      <c r="C15" s="5">
        <v>10.17487571448766</v>
      </c>
      <c r="D15" s="5">
        <v>363.9606451612893</v>
      </c>
      <c r="E15" s="5">
        <f t="shared" si="2"/>
        <v>61.788370885324866</v>
      </c>
      <c r="F15" s="5">
        <v>231.13709677419362</v>
      </c>
      <c r="G15" s="5">
        <v>11.909354838709676</v>
      </c>
      <c r="H15" s="5">
        <f t="shared" si="3"/>
        <v>2.021810994023915</v>
      </c>
      <c r="I15" s="6">
        <f t="shared" si="0"/>
        <v>219.22774193548395</v>
      </c>
      <c r="J15" s="6">
        <f t="shared" si="4"/>
        <v>37.217554170064666</v>
      </c>
      <c r="K15" s="6">
        <f t="shared" si="5"/>
        <v>101.02773604941345</v>
      </c>
      <c r="L15" s="6">
        <v>82.9514280237</v>
      </c>
      <c r="M15" s="7" t="s">
        <v>22</v>
      </c>
      <c r="N15" s="8">
        <f t="shared" si="1"/>
        <v>18.185254255959574</v>
      </c>
    </row>
    <row r="16" spans="1:14" ht="12.75">
      <c r="A16" s="7" t="s">
        <v>23</v>
      </c>
      <c r="B16" s="5">
        <v>629.0311391304833</v>
      </c>
      <c r="C16" s="5">
        <v>14.87720845906345</v>
      </c>
      <c r="D16" s="5">
        <v>397.35870967741937</v>
      </c>
      <c r="E16" s="5">
        <f t="shared" si="2"/>
        <v>63.16995852171845</v>
      </c>
      <c r="F16" s="5">
        <v>221.43290322580646</v>
      </c>
      <c r="G16" s="5">
        <v>14.09161290322581</v>
      </c>
      <c r="H16" s="5">
        <f t="shared" si="3"/>
        <v>2.2402091131298842</v>
      </c>
      <c r="I16" s="6">
        <f t="shared" si="0"/>
        <v>207.34129032258065</v>
      </c>
      <c r="J16" s="6">
        <f t="shared" si="4"/>
        <v>32.962007351367504</v>
      </c>
      <c r="K16" s="6">
        <f t="shared" si="5"/>
        <v>98.37217498621584</v>
      </c>
      <c r="L16" s="6">
        <v>190.55087237</v>
      </c>
      <c r="M16" s="7" t="s">
        <v>23</v>
      </c>
      <c r="N16" s="8">
        <f t="shared" si="1"/>
        <v>39.50906374928918</v>
      </c>
    </row>
    <row r="17" spans="1:14" ht="12.75">
      <c r="A17" s="7" t="s">
        <v>24</v>
      </c>
      <c r="B17" s="5">
        <v>593.5499934453843</v>
      </c>
      <c r="C17" s="5">
        <v>11.836504669248187</v>
      </c>
      <c r="D17" s="5">
        <v>438.2722580645172</v>
      </c>
      <c r="E17" s="5">
        <f t="shared" si="2"/>
        <v>73.83914799164174</v>
      </c>
      <c r="F17" s="5">
        <v>155.45677419354834</v>
      </c>
      <c r="G17" s="5">
        <v>8.435806451612903</v>
      </c>
      <c r="H17" s="5">
        <f t="shared" si="3"/>
        <v>1.4212461536130276</v>
      </c>
      <c r="I17" s="6">
        <f t="shared" si="0"/>
        <v>147.02096774193544</v>
      </c>
      <c r="J17" s="6">
        <f t="shared" si="4"/>
        <v>24.769769920899446</v>
      </c>
      <c r="K17" s="6">
        <f t="shared" si="5"/>
        <v>100.03016406615421</v>
      </c>
      <c r="L17" s="6">
        <v>58.9768573635</v>
      </c>
      <c r="M17" s="7" t="s">
        <v>24</v>
      </c>
      <c r="N17" s="8">
        <f t="shared" si="1"/>
        <v>8.67083464395986</v>
      </c>
    </row>
    <row r="18" spans="1:14" ht="12.75">
      <c r="A18" s="7" t="s">
        <v>25</v>
      </c>
      <c r="B18" s="5">
        <v>589.5229324275163</v>
      </c>
      <c r="C18" s="5">
        <v>11.334712122740411</v>
      </c>
      <c r="D18" s="5">
        <v>441.25612903226187</v>
      </c>
      <c r="E18" s="5">
        <f t="shared" si="2"/>
        <v>74.84969706187228</v>
      </c>
      <c r="F18" s="5">
        <v>150.5587096774194</v>
      </c>
      <c r="G18" s="5">
        <v>8.246774193548386</v>
      </c>
      <c r="H18" s="5">
        <f t="shared" si="3"/>
        <v>1.3988894646710548</v>
      </c>
      <c r="I18" s="6">
        <f t="shared" si="0"/>
        <v>142.311935483871</v>
      </c>
      <c r="J18" s="6">
        <f t="shared" si="4"/>
        <v>24.14018652300158</v>
      </c>
      <c r="K18" s="6">
        <f t="shared" si="5"/>
        <v>100.38877304954491</v>
      </c>
      <c r="L18" s="6">
        <v>52.2485375782</v>
      </c>
      <c r="M18" s="7" t="s">
        <v>25</v>
      </c>
      <c r="N18" s="8">
        <f t="shared" si="1"/>
        <v>7.435590508955408</v>
      </c>
    </row>
    <row r="19" spans="1:14" ht="12.75">
      <c r="A19" s="7">
        <v>5</v>
      </c>
      <c r="B19" s="5">
        <v>610.3662625541231</v>
      </c>
      <c r="C19" s="5">
        <v>15.599506669569712</v>
      </c>
      <c r="D19" s="5">
        <v>403.7903225806446</v>
      </c>
      <c r="E19" s="5">
        <f t="shared" si="2"/>
        <v>66.15541312702211</v>
      </c>
      <c r="F19" s="5">
        <v>197.101935483871</v>
      </c>
      <c r="G19" s="5">
        <v>12.28838709677419</v>
      </c>
      <c r="H19" s="5">
        <f t="shared" si="3"/>
        <v>2.0132808529345185</v>
      </c>
      <c r="I19" s="6">
        <f t="shared" si="0"/>
        <v>184.8135483870968</v>
      </c>
      <c r="J19" s="6">
        <f t="shared" si="4"/>
        <v>30.27912250813647</v>
      </c>
      <c r="K19" s="6">
        <f t="shared" si="5"/>
        <v>98.4478164880931</v>
      </c>
      <c r="L19" s="6">
        <v>27.0217123504</v>
      </c>
      <c r="M19" s="7">
        <v>5</v>
      </c>
      <c r="N19" s="8">
        <f t="shared" si="1"/>
        <v>4.993978542972862</v>
      </c>
    </row>
    <row r="20" spans="1:14" ht="12.75">
      <c r="A20" s="7" t="s">
        <v>27</v>
      </c>
      <c r="B20" s="5">
        <v>568.5273747863902</v>
      </c>
      <c r="C20" s="5">
        <v>8.214834194090562</v>
      </c>
      <c r="D20" s="5">
        <v>355.5954838709683</v>
      </c>
      <c r="E20" s="5">
        <f t="shared" si="2"/>
        <v>62.54676549296757</v>
      </c>
      <c r="F20" s="5">
        <v>213.21806451612898</v>
      </c>
      <c r="G20" s="5">
        <v>14.758387096774195</v>
      </c>
      <c r="H20" s="5">
        <f t="shared" si="3"/>
        <v>2.595897357153521</v>
      </c>
      <c r="I20" s="6">
        <f t="shared" si="0"/>
        <v>198.4596774193548</v>
      </c>
      <c r="J20" s="6">
        <f t="shared" si="4"/>
        <v>34.907673090310034</v>
      </c>
      <c r="K20" s="6">
        <f t="shared" si="5"/>
        <v>100.05033594043113</v>
      </c>
      <c r="L20" s="6">
        <v>201.471756402</v>
      </c>
      <c r="M20" s="7" t="s">
        <v>27</v>
      </c>
      <c r="N20" s="8">
        <f t="shared" si="1"/>
        <v>39.98401978465175</v>
      </c>
    </row>
    <row r="21" spans="1:14" ht="12.75">
      <c r="A21" s="7" t="s">
        <v>28</v>
      </c>
      <c r="B21" s="5">
        <v>586.8806100986517</v>
      </c>
      <c r="C21" s="5">
        <v>12.21076011535156</v>
      </c>
      <c r="D21" s="5">
        <v>311.30709677419327</v>
      </c>
      <c r="E21" s="5">
        <f t="shared" si="2"/>
        <v>53.044365654176936</v>
      </c>
      <c r="F21" s="5">
        <v>281.0167741935485</v>
      </c>
      <c r="G21" s="5">
        <v>17.127741935483876</v>
      </c>
      <c r="H21" s="5">
        <f t="shared" si="3"/>
        <v>2.918437181389378</v>
      </c>
      <c r="I21" s="6">
        <f t="shared" si="0"/>
        <v>263.8890322580646</v>
      </c>
      <c r="J21" s="6">
        <f t="shared" si="4"/>
        <v>44.964687487921296</v>
      </c>
      <c r="K21" s="6">
        <f t="shared" si="5"/>
        <v>100.9274903234876</v>
      </c>
      <c r="L21" s="6">
        <v>121.299433677</v>
      </c>
      <c r="M21" s="7" t="s">
        <v>28</v>
      </c>
      <c r="N21" s="8">
        <f t="shared" si="1"/>
        <v>32.00959016647482</v>
      </c>
    </row>
    <row r="22" spans="1:14" ht="12.75">
      <c r="A22" s="7" t="s">
        <v>29</v>
      </c>
      <c r="B22" s="5">
        <v>607.2273889561766</v>
      </c>
      <c r="C22" s="5">
        <v>10.772747757662605</v>
      </c>
      <c r="D22" s="5">
        <v>401.2625806451616</v>
      </c>
      <c r="E22" s="5">
        <f t="shared" si="2"/>
        <v>66.08110700258955</v>
      </c>
      <c r="F22" s="5">
        <v>211.30193548387086</v>
      </c>
      <c r="G22" s="5">
        <v>8.95225806451613</v>
      </c>
      <c r="H22" s="5">
        <f t="shared" si="3"/>
        <v>1.474284300631606</v>
      </c>
      <c r="I22" s="6">
        <f t="shared" si="0"/>
        <v>202.34967741935475</v>
      </c>
      <c r="J22" s="6">
        <f t="shared" si="4"/>
        <v>33.32354256404568</v>
      </c>
      <c r="K22" s="6">
        <f t="shared" si="5"/>
        <v>100.87893386726684</v>
      </c>
      <c r="L22" s="6">
        <v>84.4688710257</v>
      </c>
      <c r="M22" s="7" t="s">
        <v>29</v>
      </c>
      <c r="N22" s="8">
        <f t="shared" si="1"/>
        <v>17.092248804027477</v>
      </c>
    </row>
    <row r="23" spans="1:14" ht="12.75">
      <c r="A23" s="7" t="s">
        <v>30</v>
      </c>
      <c r="B23" s="5">
        <v>560.7395066127559</v>
      </c>
      <c r="C23" s="5">
        <v>10.77862296261418</v>
      </c>
      <c r="D23" s="5">
        <v>237.37322580645068</v>
      </c>
      <c r="E23" s="5">
        <f t="shared" si="2"/>
        <v>42.332174388843185</v>
      </c>
      <c r="F23" s="5">
        <v>329.8625806451614</v>
      </c>
      <c r="G23" s="5">
        <v>18.511935483870975</v>
      </c>
      <c r="H23" s="5">
        <f t="shared" si="3"/>
        <v>3.301343184412942</v>
      </c>
      <c r="I23" s="6">
        <f t="shared" si="0"/>
        <v>311.35064516129046</v>
      </c>
      <c r="J23" s="6">
        <f t="shared" si="4"/>
        <v>55.525006083851295</v>
      </c>
      <c r="K23" s="6">
        <f t="shared" si="5"/>
        <v>101.15852365710742</v>
      </c>
      <c r="L23" s="6">
        <v>48.7478436445</v>
      </c>
      <c r="M23" s="7" t="s">
        <v>30</v>
      </c>
      <c r="N23" s="8">
        <f t="shared" si="1"/>
        <v>15.177672568936789</v>
      </c>
    </row>
    <row r="24" spans="1:14" ht="12.75">
      <c r="A24" s="7" t="s">
        <v>31</v>
      </c>
      <c r="B24" s="5">
        <v>569.9511678637144</v>
      </c>
      <c r="C24" s="5">
        <v>13.381348900250135</v>
      </c>
      <c r="D24" s="5">
        <v>401.7190322580619</v>
      </c>
      <c r="E24" s="5">
        <f t="shared" si="2"/>
        <v>70.48306151626662</v>
      </c>
      <c r="F24" s="5">
        <v>154.8764516129031</v>
      </c>
      <c r="G24" s="5">
        <v>11.52290322580645</v>
      </c>
      <c r="H24" s="5">
        <f t="shared" si="3"/>
        <v>2.021735172330024</v>
      </c>
      <c r="I24" s="6">
        <f t="shared" si="0"/>
        <v>143.35354838709665</v>
      </c>
      <c r="J24" s="6">
        <f t="shared" si="4"/>
        <v>25.151900104777933</v>
      </c>
      <c r="K24" s="6">
        <f t="shared" si="5"/>
        <v>97.65669679337458</v>
      </c>
      <c r="L24" s="6">
        <v>35.960272579400005</v>
      </c>
      <c r="M24" s="7" t="s">
        <v>31</v>
      </c>
      <c r="N24" s="8">
        <f t="shared" si="1"/>
        <v>5.155032675224204</v>
      </c>
    </row>
    <row r="25" spans="1:14" ht="12.75">
      <c r="A25" s="7" t="s">
        <v>32</v>
      </c>
      <c r="B25" s="5">
        <v>564.3142710892045</v>
      </c>
      <c r="C25" s="5">
        <v>13.5470441697761</v>
      </c>
      <c r="D25" s="5">
        <v>450.95612903225714</v>
      </c>
      <c r="E25" s="5">
        <f t="shared" si="2"/>
        <v>79.91223191322976</v>
      </c>
      <c r="F25" s="5">
        <v>98.92032258064512</v>
      </c>
      <c r="G25" s="5">
        <v>5.979354838709678</v>
      </c>
      <c r="H25" s="5">
        <f t="shared" si="3"/>
        <v>1.0595788809609046</v>
      </c>
      <c r="I25" s="6">
        <f t="shared" si="0"/>
        <v>92.94096774193544</v>
      </c>
      <c r="J25" s="6">
        <f t="shared" si="4"/>
        <v>16.469717762506082</v>
      </c>
      <c r="K25" s="6">
        <f t="shared" si="5"/>
        <v>97.44152855669674</v>
      </c>
      <c r="L25" s="6">
        <v>66.1796801541</v>
      </c>
      <c r="M25" s="7" t="s">
        <v>32</v>
      </c>
      <c r="N25" s="8">
        <f t="shared" si="1"/>
        <v>6.150803518373813</v>
      </c>
    </row>
    <row r="26" spans="1:14" ht="12.75">
      <c r="A26" s="7" t="s">
        <v>33</v>
      </c>
      <c r="B26" s="5">
        <v>560.2955711307811</v>
      </c>
      <c r="C26" s="5">
        <v>12.94775595869331</v>
      </c>
      <c r="D26" s="5">
        <v>374.59516129032096</v>
      </c>
      <c r="E26" s="5">
        <f t="shared" si="2"/>
        <v>66.85670574449088</v>
      </c>
      <c r="F26" s="5">
        <v>172.4587096774192</v>
      </c>
      <c r="G26" s="5">
        <v>12.585161290322581</v>
      </c>
      <c r="H26" s="5">
        <f t="shared" si="3"/>
        <v>2.2461646921326497</v>
      </c>
      <c r="I26" s="6">
        <f t="shared" si="0"/>
        <v>159.8735483870966</v>
      </c>
      <c r="J26" s="6">
        <f t="shared" si="4"/>
        <v>28.533787633630926</v>
      </c>
      <c r="K26" s="6">
        <f t="shared" si="5"/>
        <v>97.63665807025446</v>
      </c>
      <c r="L26" s="6">
        <v>36.5843661973</v>
      </c>
      <c r="M26" s="7" t="s">
        <v>33</v>
      </c>
      <c r="N26" s="8">
        <f t="shared" si="1"/>
        <v>5.848872439455302</v>
      </c>
    </row>
    <row r="27" spans="1:14" ht="12.75">
      <c r="A27" s="9">
        <v>7</v>
      </c>
      <c r="B27" s="5">
        <v>555.1267294060756</v>
      </c>
      <c r="C27" s="5">
        <v>9.059496038287357</v>
      </c>
      <c r="D27" s="5">
        <v>365.21645161290303</v>
      </c>
      <c r="E27" s="5">
        <f t="shared" si="2"/>
        <v>65.78974354264014</v>
      </c>
      <c r="F27" s="5">
        <v>196.45225806451623</v>
      </c>
      <c r="G27" s="5">
        <v>0</v>
      </c>
      <c r="H27" s="5">
        <f t="shared" si="3"/>
        <v>0</v>
      </c>
      <c r="I27" s="6">
        <f t="shared" si="0"/>
        <v>196.45225806451623</v>
      </c>
      <c r="J27" s="6">
        <f t="shared" si="4"/>
        <v>35.38872254893914</v>
      </c>
      <c r="K27" s="6">
        <f t="shared" si="5"/>
        <v>101.17846609157928</v>
      </c>
      <c r="L27" s="6">
        <v>57.3780380312</v>
      </c>
      <c r="M27" s="10">
        <v>7</v>
      </c>
      <c r="N27" s="8">
        <f t="shared" si="1"/>
        <v>11.27204513454093</v>
      </c>
    </row>
    <row r="28" spans="1:14" ht="12.75">
      <c r="A28" s="7" t="s">
        <v>34</v>
      </c>
      <c r="B28" s="5">
        <v>558.2878629150057</v>
      </c>
      <c r="C28" s="5">
        <v>11.467798487917923</v>
      </c>
      <c r="D28" s="5">
        <v>336.48322580645083</v>
      </c>
      <c r="E28" s="5">
        <f t="shared" si="2"/>
        <v>60.27056079090822</v>
      </c>
      <c r="F28" s="5">
        <v>226.3541935483872</v>
      </c>
      <c r="G28" s="5">
        <v>15.166774193548385</v>
      </c>
      <c r="H28" s="5">
        <f t="shared" si="3"/>
        <v>2.716658412446518</v>
      </c>
      <c r="I28" s="6">
        <f t="shared" si="0"/>
        <v>211.18741935483882</v>
      </c>
      <c r="J28" s="6">
        <f t="shared" si="4"/>
        <v>37.82769309226237</v>
      </c>
      <c r="K28" s="6">
        <f t="shared" si="5"/>
        <v>100.81491229561712</v>
      </c>
      <c r="L28" s="6">
        <v>83.10086723479999</v>
      </c>
      <c r="M28" s="7" t="s">
        <v>34</v>
      </c>
      <c r="N28" s="8">
        <f t="shared" si="1"/>
        <v>17.54985769746649</v>
      </c>
    </row>
    <row r="29" spans="1:14" ht="12.75">
      <c r="A29" s="7" t="s">
        <v>35</v>
      </c>
      <c r="B29" s="5">
        <v>573.7625682628599</v>
      </c>
      <c r="C29" s="5">
        <v>13.772974469090956</v>
      </c>
      <c r="D29" s="5">
        <v>399.1999999999985</v>
      </c>
      <c r="E29" s="5">
        <f t="shared" si="2"/>
        <v>69.57581795700406</v>
      </c>
      <c r="F29" s="5">
        <v>147.93096774193546</v>
      </c>
      <c r="G29" s="5">
        <v>10.76322580645161</v>
      </c>
      <c r="H29" s="5">
        <f t="shared" si="3"/>
        <v>1.875902403155832</v>
      </c>
      <c r="I29" s="6">
        <f t="shared" si="0"/>
        <v>137.16774193548386</v>
      </c>
      <c r="J29" s="6">
        <f t="shared" si="4"/>
        <v>23.9067080222359</v>
      </c>
      <c r="K29" s="6">
        <f t="shared" si="5"/>
        <v>95.3584283823958</v>
      </c>
      <c r="L29" s="6">
        <v>71.86234803929999</v>
      </c>
      <c r="M29" s="7" t="s">
        <v>35</v>
      </c>
      <c r="N29" s="8">
        <f t="shared" si="1"/>
        <v>9.857196010732626</v>
      </c>
    </row>
    <row r="30" spans="1:14" ht="12.75">
      <c r="A30" s="7" t="s">
        <v>36</v>
      </c>
      <c r="B30" s="5">
        <v>551.8897927592636</v>
      </c>
      <c r="C30" s="5">
        <v>12.740682615909924</v>
      </c>
      <c r="D30" s="5">
        <v>390.3393548387125</v>
      </c>
      <c r="E30" s="5">
        <f t="shared" si="2"/>
        <v>70.72777209506752</v>
      </c>
      <c r="F30" s="5">
        <v>163.90451612903226</v>
      </c>
      <c r="G30" s="5">
        <v>10.61096774193548</v>
      </c>
      <c r="H30" s="5">
        <f t="shared" si="3"/>
        <v>1.9226606255724001</v>
      </c>
      <c r="I30" s="6">
        <f t="shared" si="0"/>
        <v>153.2935483870968</v>
      </c>
      <c r="J30" s="6">
        <f t="shared" si="4"/>
        <v>27.77611588369492</v>
      </c>
      <c r="K30" s="6">
        <f t="shared" si="5"/>
        <v>100.42654860433484</v>
      </c>
      <c r="L30" s="6">
        <v>55.4031097434</v>
      </c>
      <c r="M30" s="7" t="s">
        <v>36</v>
      </c>
      <c r="N30" s="8">
        <f t="shared" si="1"/>
        <v>8.492939284245521</v>
      </c>
    </row>
    <row r="31" spans="1:14" ht="12.75">
      <c r="A31" s="7" t="s">
        <v>37</v>
      </c>
      <c r="B31" s="5">
        <v>554.0894730753491</v>
      </c>
      <c r="C31" s="5">
        <v>11.876844881809939</v>
      </c>
      <c r="D31" s="5">
        <v>327.35709677419595</v>
      </c>
      <c r="E31" s="5">
        <f t="shared" si="2"/>
        <v>59.08018698808226</v>
      </c>
      <c r="F31" s="5">
        <v>229.57870967741914</v>
      </c>
      <c r="G31" s="5">
        <v>15.295161290322579</v>
      </c>
      <c r="H31" s="5">
        <f t="shared" si="3"/>
        <v>2.7604136215456725</v>
      </c>
      <c r="I31" s="6">
        <f t="shared" si="0"/>
        <v>214.28354838709657</v>
      </c>
      <c r="J31" s="6">
        <f t="shared" si="4"/>
        <v>38.67309501437807</v>
      </c>
      <c r="K31" s="6">
        <f t="shared" si="5"/>
        <v>100.513695624006</v>
      </c>
      <c r="L31" s="6">
        <v>28.8417636552</v>
      </c>
      <c r="M31" s="7" t="s">
        <v>37</v>
      </c>
      <c r="N31" s="8">
        <f t="shared" si="1"/>
        <v>6.180315457778253</v>
      </c>
    </row>
    <row r="32" spans="1:14" ht="12.75">
      <c r="A32" s="7" t="s">
        <v>38</v>
      </c>
      <c r="B32" s="5">
        <v>560.3720032484258</v>
      </c>
      <c r="C32" s="5">
        <v>15.448569678667198</v>
      </c>
      <c r="D32" s="5">
        <v>370.50612903225783</v>
      </c>
      <c r="E32" s="5">
        <f t="shared" si="2"/>
        <v>66.11788720429773</v>
      </c>
      <c r="F32" s="5">
        <v>179.06096774193554</v>
      </c>
      <c r="G32" s="5">
        <v>14.471935483870968</v>
      </c>
      <c r="H32" s="5">
        <f t="shared" si="3"/>
        <v>2.582558621768837</v>
      </c>
      <c r="I32" s="6">
        <f t="shared" si="0"/>
        <v>164.58903225806458</v>
      </c>
      <c r="J32" s="6">
        <f t="shared" si="4"/>
        <v>29.371387454040683</v>
      </c>
      <c r="K32" s="6">
        <f t="shared" si="5"/>
        <v>98.07183328010726</v>
      </c>
      <c r="L32" s="6">
        <v>255.415520593</v>
      </c>
      <c r="M32" s="7" t="s">
        <v>38</v>
      </c>
      <c r="N32" s="8">
        <f t="shared" si="1"/>
        <v>42.03859335809163</v>
      </c>
    </row>
    <row r="33" spans="1:14" ht="12.75">
      <c r="A33" s="7" t="s">
        <v>39</v>
      </c>
      <c r="B33" s="5">
        <v>567.1696029809085</v>
      </c>
      <c r="C33" s="5">
        <v>14.933491524608717</v>
      </c>
      <c r="D33" s="5">
        <v>321.5738709677401</v>
      </c>
      <c r="E33" s="5">
        <f t="shared" si="2"/>
        <v>56.698008722192505</v>
      </c>
      <c r="F33" s="5">
        <v>236.75870967741943</v>
      </c>
      <c r="G33" s="5">
        <v>20.648064516129036</v>
      </c>
      <c r="H33" s="5">
        <f t="shared" si="3"/>
        <v>3.6405449811851196</v>
      </c>
      <c r="I33" s="6">
        <f t="shared" si="0"/>
        <v>216.1106451612904</v>
      </c>
      <c r="J33" s="6">
        <f t="shared" si="4"/>
        <v>38.10335462716341</v>
      </c>
      <c r="K33" s="6">
        <f t="shared" si="5"/>
        <v>98.44190833054104</v>
      </c>
      <c r="L33" s="6">
        <v>79.51578265549999</v>
      </c>
      <c r="M33" s="7" t="s">
        <v>39</v>
      </c>
      <c r="N33" s="8">
        <f t="shared" si="1"/>
        <v>17.184207090185044</v>
      </c>
    </row>
    <row r="34" spans="1:14" ht="12.75">
      <c r="A34" s="7" t="s">
        <v>40</v>
      </c>
      <c r="B34" s="5">
        <v>621.1199750807989</v>
      </c>
      <c r="C34" s="5">
        <v>14.569848111678239</v>
      </c>
      <c r="D34" s="5">
        <v>392.40322580645557</v>
      </c>
      <c r="E34" s="5">
        <f t="shared" si="2"/>
        <v>63.17671972398078</v>
      </c>
      <c r="F34" s="5">
        <v>218.202258064516</v>
      </c>
      <c r="G34" s="5">
        <v>20.588709677419356</v>
      </c>
      <c r="H34" s="5">
        <f t="shared" si="3"/>
        <v>3.3147717837831663</v>
      </c>
      <c r="I34" s="6">
        <f t="shared" si="0"/>
        <v>197.61354838709664</v>
      </c>
      <c r="J34" s="6">
        <f t="shared" si="4"/>
        <v>31.815680756586506</v>
      </c>
      <c r="K34" s="6">
        <f t="shared" si="5"/>
        <v>98.30717226435046</v>
      </c>
      <c r="L34" s="6">
        <v>25.0304055478</v>
      </c>
      <c r="M34" s="7" t="s">
        <v>40</v>
      </c>
      <c r="N34" s="8">
        <f t="shared" si="1"/>
        <v>4.946347257868828</v>
      </c>
    </row>
    <row r="35" spans="1:14" ht="12.75">
      <c r="A35" s="7" t="s">
        <v>41</v>
      </c>
      <c r="B35" s="5">
        <v>597.4550526146913</v>
      </c>
      <c r="C35" s="5">
        <v>12.591935017158379</v>
      </c>
      <c r="D35" s="5">
        <v>423.573548387098</v>
      </c>
      <c r="E35" s="5">
        <f t="shared" si="2"/>
        <v>70.8963036689335</v>
      </c>
      <c r="F35" s="5">
        <v>175.84903225806448</v>
      </c>
      <c r="G35" s="5">
        <v>9.434193548387098</v>
      </c>
      <c r="H35" s="5">
        <f t="shared" si="3"/>
        <v>1.579063313147904</v>
      </c>
      <c r="I35" s="6">
        <f t="shared" si="0"/>
        <v>166.41483870967738</v>
      </c>
      <c r="J35" s="6">
        <f t="shared" si="4"/>
        <v>27.853951185345664</v>
      </c>
      <c r="K35" s="6">
        <f t="shared" si="5"/>
        <v>100.32931816742706</v>
      </c>
      <c r="L35" s="6">
        <v>44.600172797700004</v>
      </c>
      <c r="M35" s="7" t="s">
        <v>41</v>
      </c>
      <c r="N35" s="8">
        <f t="shared" si="1"/>
        <v>7.4221305625529865</v>
      </c>
    </row>
    <row r="36" spans="1:14" ht="12.75">
      <c r="A36" s="7" t="s">
        <v>42</v>
      </c>
      <c r="B36" s="5">
        <v>595.1660179313149</v>
      </c>
      <c r="C36" s="5">
        <v>14.598257053172313</v>
      </c>
      <c r="D36" s="5">
        <v>399.90967741935845</v>
      </c>
      <c r="E36" s="5">
        <f t="shared" si="2"/>
        <v>67.19296219387142</v>
      </c>
      <c r="F36" s="5">
        <v>186.10870967741928</v>
      </c>
      <c r="G36" s="5">
        <v>11.449032258064515</v>
      </c>
      <c r="H36" s="5">
        <f t="shared" si="3"/>
        <v>1.9236703563585833</v>
      </c>
      <c r="I36" s="6">
        <f t="shared" si="0"/>
        <v>174.65967741935478</v>
      </c>
      <c r="J36" s="6">
        <f t="shared" si="4"/>
        <v>29.346379355870983</v>
      </c>
      <c r="K36" s="6">
        <f t="shared" si="5"/>
        <v>98.46301190610099</v>
      </c>
      <c r="L36" s="6">
        <v>103.48289365800001</v>
      </c>
      <c r="M36" s="7" t="s">
        <v>42</v>
      </c>
      <c r="N36" s="8">
        <f t="shared" si="1"/>
        <v>18.074288824727674</v>
      </c>
    </row>
    <row r="37" spans="1:14" ht="12.75">
      <c r="A37" s="7" t="s">
        <v>43</v>
      </c>
      <c r="B37" s="5">
        <v>554.3344374741791</v>
      </c>
      <c r="C37" s="5">
        <v>13.495592744135223</v>
      </c>
      <c r="D37" s="5">
        <v>384.52709677419307</v>
      </c>
      <c r="E37" s="5">
        <f t="shared" si="2"/>
        <v>69.36734771995908</v>
      </c>
      <c r="F37" s="5">
        <v>158.8145161290323</v>
      </c>
      <c r="G37" s="5">
        <v>11.97741935483871</v>
      </c>
      <c r="H37" s="5">
        <f t="shared" si="3"/>
        <v>2.1606846959416295</v>
      </c>
      <c r="I37" s="6">
        <f>F37-G37</f>
        <v>146.8370967741936</v>
      </c>
      <c r="J37" s="6">
        <f t="shared" si="4"/>
        <v>26.488900354676822</v>
      </c>
      <c r="K37" s="6">
        <f t="shared" si="5"/>
        <v>98.01693277057754</v>
      </c>
      <c r="L37" s="6">
        <v>52.5941992641</v>
      </c>
      <c r="M37" s="7" t="s">
        <v>43</v>
      </c>
      <c r="N37" s="8">
        <f t="shared" si="1"/>
        <v>7.722779527103874</v>
      </c>
    </row>
    <row r="38" spans="1:14" ht="12.75">
      <c r="A38" s="7" t="s">
        <v>44</v>
      </c>
      <c r="B38" s="5">
        <v>516.287966843398</v>
      </c>
      <c r="C38" s="5">
        <v>15.050450233500749</v>
      </c>
      <c r="D38" s="5">
        <v>387.6967741935495</v>
      </c>
      <c r="E38" s="5">
        <f t="shared" si="2"/>
        <v>75.09312614119997</v>
      </c>
      <c r="F38" s="5">
        <v>122.68064516129033</v>
      </c>
      <c r="G38" s="5">
        <v>8.368387096774194</v>
      </c>
      <c r="H38" s="5">
        <f t="shared" si="3"/>
        <v>1.6208758743572498</v>
      </c>
      <c r="I38" s="6">
        <f t="shared" si="0"/>
        <v>114.31225806451613</v>
      </c>
      <c r="J38" s="6">
        <f t="shared" si="4"/>
        <v>22.141181938332814</v>
      </c>
      <c r="K38" s="6">
        <f t="shared" si="5"/>
        <v>98.85518395389005</v>
      </c>
      <c r="L38" s="6">
        <v>41.654296761</v>
      </c>
      <c r="M38" s="7" t="s">
        <v>44</v>
      </c>
      <c r="N38" s="8">
        <f t="shared" si="1"/>
        <v>4.76159672083937</v>
      </c>
    </row>
    <row r="39" spans="1:14" ht="12.75">
      <c r="A39" s="7" t="s">
        <v>45</v>
      </c>
      <c r="B39" s="5">
        <v>438.2107671726735</v>
      </c>
      <c r="C39" s="5">
        <v>15.677724457303437</v>
      </c>
      <c r="D39" s="5">
        <v>338.2577419354838</v>
      </c>
      <c r="E39" s="5">
        <f t="shared" si="2"/>
        <v>77.19065054423822</v>
      </c>
      <c r="F39" s="5">
        <v>94.46645161290326</v>
      </c>
      <c r="G39" s="5">
        <v>3.281612903225806</v>
      </c>
      <c r="H39" s="5">
        <f t="shared" si="3"/>
        <v>0.7488663330658675</v>
      </c>
      <c r="I39" s="6">
        <f t="shared" si="0"/>
        <v>91.18483870967745</v>
      </c>
      <c r="J39" s="6">
        <f t="shared" si="4"/>
        <v>20.808443228814316</v>
      </c>
      <c r="K39" s="6">
        <f t="shared" si="5"/>
        <v>98.7479601061184</v>
      </c>
      <c r="L39" s="6">
        <v>150.57637615000002</v>
      </c>
      <c r="M39" s="7" t="s">
        <v>45</v>
      </c>
      <c r="N39" s="8">
        <f t="shared" si="1"/>
        <v>13.730282572725473</v>
      </c>
    </row>
    <row r="40" spans="1:14" ht="12.75">
      <c r="A40" s="7" t="s">
        <v>46</v>
      </c>
      <c r="B40" s="5">
        <v>503.79671687828585</v>
      </c>
      <c r="C40" s="5">
        <v>14.941148542975656</v>
      </c>
      <c r="D40" s="5">
        <v>308.29258064516034</v>
      </c>
      <c r="E40" s="5">
        <f t="shared" si="2"/>
        <v>61.19384472281941</v>
      </c>
      <c r="F40" s="5">
        <v>189.16419354838706</v>
      </c>
      <c r="G40" s="5">
        <v>9.631935483870967</v>
      </c>
      <c r="H40" s="5">
        <f t="shared" si="3"/>
        <v>1.9118694428090095</v>
      </c>
      <c r="I40" s="6">
        <f t="shared" si="0"/>
        <v>179.5322580645161</v>
      </c>
      <c r="J40" s="6">
        <f t="shared" si="4"/>
        <v>35.63585312285589</v>
      </c>
      <c r="K40" s="6">
        <f t="shared" si="5"/>
        <v>98.7415672884843</v>
      </c>
      <c r="L40" s="6">
        <v>63.3036950822</v>
      </c>
      <c r="M40" s="7" t="s">
        <v>46</v>
      </c>
      <c r="N40" s="8">
        <f t="shared" si="1"/>
        <v>11.36505532193497</v>
      </c>
    </row>
    <row r="41" spans="1:14" ht="12.75">
      <c r="A41" s="7" t="s">
        <v>47</v>
      </c>
      <c r="B41" s="5">
        <v>449.41753363452074</v>
      </c>
      <c r="C41" s="5">
        <v>16.281380696607197</v>
      </c>
      <c r="D41" s="5">
        <v>298.0890322580646</v>
      </c>
      <c r="E41" s="5">
        <f t="shared" si="2"/>
        <v>66.32785994070254</v>
      </c>
      <c r="F41" s="5">
        <v>145.63193548387085</v>
      </c>
      <c r="G41" s="5">
        <v>5.32483870967742</v>
      </c>
      <c r="H41" s="5">
        <f t="shared" si="3"/>
        <v>1.184831100516815</v>
      </c>
      <c r="I41" s="6">
        <f t="shared" si="0"/>
        <v>140.30709677419344</v>
      </c>
      <c r="J41" s="6">
        <f t="shared" si="4"/>
        <v>31.219764756284565</v>
      </c>
      <c r="K41" s="6">
        <f t="shared" si="5"/>
        <v>98.73245579750392</v>
      </c>
      <c r="L41" s="6">
        <v>42.2488238758</v>
      </c>
      <c r="M41" s="7" t="s">
        <v>47</v>
      </c>
      <c r="N41" s="8">
        <f t="shared" si="1"/>
        <v>5.927809820137726</v>
      </c>
    </row>
    <row r="42" spans="1:14" ht="12.75">
      <c r="A42" s="7" t="s">
        <v>48</v>
      </c>
      <c r="B42" s="5">
        <v>531.9966088702187</v>
      </c>
      <c r="C42" s="5">
        <v>15.934365631392586</v>
      </c>
      <c r="D42" s="5">
        <v>302.2964516129043</v>
      </c>
      <c r="E42" s="5">
        <f t="shared" si="2"/>
        <v>56.82300348772523</v>
      </c>
      <c r="F42" s="5">
        <v>225.96612903225838</v>
      </c>
      <c r="G42" s="5">
        <v>14.366451612903232</v>
      </c>
      <c r="H42" s="5">
        <f t="shared" si="3"/>
        <v>2.7004780431613518</v>
      </c>
      <c r="I42" s="6">
        <f t="shared" si="0"/>
        <v>211.59967741935515</v>
      </c>
      <c r="J42" s="6">
        <f t="shared" si="4"/>
        <v>39.77462899034666</v>
      </c>
      <c r="K42" s="6">
        <f t="shared" si="5"/>
        <v>99.29811052123324</v>
      </c>
      <c r="L42" s="6">
        <v>19.171857142</v>
      </c>
      <c r="M42" s="7" t="s">
        <v>48</v>
      </c>
      <c r="N42" s="8">
        <f t="shared" si="1"/>
        <v>4.05675878677716</v>
      </c>
    </row>
    <row r="43" spans="1:14" ht="12.75">
      <c r="A43" s="7" t="s">
        <v>49</v>
      </c>
      <c r="B43" s="5">
        <v>505.21609145124154</v>
      </c>
      <c r="C43" s="5">
        <v>15.256291435944707</v>
      </c>
      <c r="D43" s="5">
        <v>377.44806451613044</v>
      </c>
      <c r="E43" s="5">
        <f t="shared" si="2"/>
        <v>74.71022220054486</v>
      </c>
      <c r="F43" s="5">
        <v>118.97516129032259</v>
      </c>
      <c r="G43" s="5">
        <v>5.6670967741935465</v>
      </c>
      <c r="H43" s="5">
        <f t="shared" si="3"/>
        <v>1.121717393821467</v>
      </c>
      <c r="I43" s="6">
        <f t="shared" si="0"/>
        <v>113.30806451612904</v>
      </c>
      <c r="J43" s="6">
        <f t="shared" si="4"/>
        <v>22.42764362288021</v>
      </c>
      <c r="K43" s="6">
        <f t="shared" si="5"/>
        <v>98.25958321724654</v>
      </c>
      <c r="L43" s="6">
        <v>44.2305306685</v>
      </c>
      <c r="M43" s="7" t="s">
        <v>49</v>
      </c>
      <c r="N43" s="8">
        <f t="shared" si="1"/>
        <v>5.011675822569022</v>
      </c>
    </row>
    <row r="44" spans="1:14" ht="12.75">
      <c r="A44" s="7" t="s">
        <v>50</v>
      </c>
      <c r="B44" s="5">
        <v>483.12826182348874</v>
      </c>
      <c r="C44" s="5">
        <v>16.303541923595304</v>
      </c>
      <c r="D44" s="5">
        <v>333.5893548387113</v>
      </c>
      <c r="E44" s="5">
        <f t="shared" si="2"/>
        <v>69.0477832076378</v>
      </c>
      <c r="F44" s="5">
        <v>141.29709677419353</v>
      </c>
      <c r="G44" s="5">
        <v>7.2045161290322595</v>
      </c>
      <c r="H44" s="5">
        <f t="shared" si="3"/>
        <v>1.4912222484853173</v>
      </c>
      <c r="I44" s="6">
        <f t="shared" si="0"/>
        <v>134.09258064516126</v>
      </c>
      <c r="J44" s="6">
        <f t="shared" si="4"/>
        <v>27.755068631060976</v>
      </c>
      <c r="K44" s="6">
        <f t="shared" si="5"/>
        <v>98.2940740871841</v>
      </c>
      <c r="L44" s="6">
        <v>42.8768950157</v>
      </c>
      <c r="M44" s="7" t="s">
        <v>50</v>
      </c>
      <c r="N44" s="8">
        <f t="shared" si="1"/>
        <v>5.7494735027068655</v>
      </c>
    </row>
    <row r="45" spans="1:14" ht="12.75">
      <c r="A45" s="7">
        <v>11</v>
      </c>
      <c r="B45" s="5">
        <v>540.5261857375024</v>
      </c>
      <c r="C45" s="5">
        <v>16.602677666219257</v>
      </c>
      <c r="D45" s="5">
        <v>403.6093548387102</v>
      </c>
      <c r="E45" s="5">
        <f t="shared" si="2"/>
        <v>74.66971360287</v>
      </c>
      <c r="F45" s="5">
        <v>128.591935483871</v>
      </c>
      <c r="G45" s="5">
        <v>10.146451612903228</v>
      </c>
      <c r="H45" s="5">
        <f t="shared" si="3"/>
        <v>1.8771433985310537</v>
      </c>
      <c r="I45" s="6">
        <f t="shared" si="0"/>
        <v>118.44548387096776</v>
      </c>
      <c r="J45" s="6">
        <f t="shared" si="4"/>
        <v>21.91299644611276</v>
      </c>
      <c r="K45" s="6">
        <f t="shared" si="5"/>
        <v>98.45985344751382</v>
      </c>
      <c r="L45" s="6">
        <v>22.6004898387</v>
      </c>
      <c r="M45" s="7">
        <v>11</v>
      </c>
      <c r="N45" s="8">
        <f t="shared" si="1"/>
        <v>2.6769259546657116</v>
      </c>
    </row>
    <row r="46" spans="1:14" ht="12.75">
      <c r="A46" s="7">
        <v>12</v>
      </c>
      <c r="B46" s="5">
        <v>501.88902499467576</v>
      </c>
      <c r="C46" s="5">
        <v>16.59595953226736</v>
      </c>
      <c r="D46" s="5">
        <v>385.7422580645175</v>
      </c>
      <c r="E46" s="5">
        <f t="shared" si="2"/>
        <v>76.85807795231419</v>
      </c>
      <c r="F46" s="5">
        <v>107.16322580645159</v>
      </c>
      <c r="G46" s="5">
        <v>4.8596774193548375</v>
      </c>
      <c r="H46" s="5">
        <f t="shared" si="3"/>
        <v>0.9682772838888818</v>
      </c>
      <c r="I46" s="6">
        <f t="shared" si="0"/>
        <v>102.30354838709675</v>
      </c>
      <c r="J46" s="6">
        <f t="shared" si="4"/>
        <v>20.383699043465242</v>
      </c>
      <c r="K46" s="6">
        <f t="shared" si="5"/>
        <v>98.21005427966831</v>
      </c>
      <c r="L46" s="6">
        <v>67.391194479</v>
      </c>
      <c r="M46" s="7">
        <v>12</v>
      </c>
      <c r="N46" s="8">
        <f t="shared" si="1"/>
        <v>6.894358325246625</v>
      </c>
    </row>
    <row r="47" spans="1:14" ht="12.75">
      <c r="A47" s="7">
        <v>13</v>
      </c>
      <c r="B47" s="5">
        <v>448.10450285916244</v>
      </c>
      <c r="C47" s="5">
        <v>16.55360708454605</v>
      </c>
      <c r="D47" s="5">
        <v>367.04451612903347</v>
      </c>
      <c r="E47" s="5">
        <f t="shared" si="2"/>
        <v>81.91047262124793</v>
      </c>
      <c r="F47" s="5">
        <v>72.80935483870972</v>
      </c>
      <c r="G47" s="5">
        <v>2.9854838709677414</v>
      </c>
      <c r="H47" s="5">
        <f t="shared" si="3"/>
        <v>0.6662472374007962</v>
      </c>
      <c r="I47" s="6">
        <f t="shared" si="0"/>
        <v>69.82387096774198</v>
      </c>
      <c r="J47" s="6">
        <f t="shared" si="4"/>
        <v>15.582050731966728</v>
      </c>
      <c r="K47" s="6">
        <f t="shared" si="5"/>
        <v>98.15877059061546</v>
      </c>
      <c r="L47" s="6">
        <v>38.7988892922</v>
      </c>
      <c r="M47" s="7">
        <v>13</v>
      </c>
      <c r="N47" s="8">
        <f t="shared" si="1"/>
        <v>2.709088639630279</v>
      </c>
    </row>
    <row r="48" spans="1:14" ht="12.75">
      <c r="A48" s="7">
        <v>14</v>
      </c>
      <c r="B48" s="5">
        <v>468.23497468550676</v>
      </c>
      <c r="C48" s="5">
        <v>17.061605580714755</v>
      </c>
      <c r="D48" s="5">
        <v>340.8180645161272</v>
      </c>
      <c r="E48" s="5">
        <f t="shared" si="2"/>
        <v>72.78782725383553</v>
      </c>
      <c r="F48" s="5">
        <v>123.46612903225812</v>
      </c>
      <c r="G48" s="5">
        <v>4.746774193548387</v>
      </c>
      <c r="H48" s="5">
        <f t="shared" si="3"/>
        <v>1.0137589992581375</v>
      </c>
      <c r="I48" s="6">
        <f t="shared" si="0"/>
        <v>118.71935483870973</v>
      </c>
      <c r="J48" s="6">
        <f t="shared" si="4"/>
        <v>25.3546533806981</v>
      </c>
      <c r="K48" s="6">
        <f t="shared" si="5"/>
        <v>99.15623963379177</v>
      </c>
      <c r="L48" s="6">
        <v>91.687905398</v>
      </c>
      <c r="M48" s="7">
        <v>14</v>
      </c>
      <c r="N48" s="8">
        <f t="shared" si="1"/>
        <v>10.885128975363212</v>
      </c>
    </row>
    <row r="49" spans="1:14" ht="12.75">
      <c r="A49" s="7">
        <v>15</v>
      </c>
      <c r="B49" s="5">
        <v>500.45853117262817</v>
      </c>
      <c r="C49" s="5">
        <v>16.50404728926253</v>
      </c>
      <c r="D49" s="5">
        <v>338.60967741935565</v>
      </c>
      <c r="E49" s="5">
        <f t="shared" si="2"/>
        <v>67.65988714908241</v>
      </c>
      <c r="F49" s="5">
        <v>153.40612903225812</v>
      </c>
      <c r="G49" s="5">
        <v>11.118387096774192</v>
      </c>
      <c r="H49" s="5">
        <f t="shared" si="3"/>
        <v>2.221640036932254</v>
      </c>
      <c r="I49" s="6">
        <f t="shared" si="0"/>
        <v>142.28774193548392</v>
      </c>
      <c r="J49" s="6">
        <f t="shared" si="4"/>
        <v>28.431474951998208</v>
      </c>
      <c r="K49" s="6">
        <f t="shared" si="5"/>
        <v>98.31300213801288</v>
      </c>
      <c r="L49" s="6">
        <v>64.0777428096</v>
      </c>
      <c r="M49" s="7">
        <v>15</v>
      </c>
      <c r="N49" s="8">
        <f t="shared" si="1"/>
        <v>9.117477332700675</v>
      </c>
    </row>
    <row r="50" spans="1:14" ht="12.75">
      <c r="A50" s="7">
        <v>16</v>
      </c>
      <c r="B50" s="5">
        <v>525.5409850767402</v>
      </c>
      <c r="C50" s="5">
        <v>9.793966595764886</v>
      </c>
      <c r="D50" s="5">
        <v>253.16870967741923</v>
      </c>
      <c r="E50" s="5">
        <f t="shared" si="2"/>
        <v>48.172971636161016</v>
      </c>
      <c r="F50" s="5">
        <v>282.5274193548387</v>
      </c>
      <c r="G50" s="5">
        <v>8.202580645161287</v>
      </c>
      <c r="H50" s="5">
        <f t="shared" si="3"/>
        <v>1.560788002854532</v>
      </c>
      <c r="I50" s="6">
        <f t="shared" si="0"/>
        <v>274.3248387096774</v>
      </c>
      <c r="J50" s="6">
        <f t="shared" si="4"/>
        <v>52.19856233850537</v>
      </c>
      <c r="K50" s="6">
        <f t="shared" si="5"/>
        <v>101.93232197752091</v>
      </c>
      <c r="L50" s="6">
        <v>40.621147079</v>
      </c>
      <c r="M50" s="7">
        <v>16</v>
      </c>
      <c r="N50" s="8">
        <f t="shared" si="1"/>
        <v>11.143389620648758</v>
      </c>
    </row>
    <row r="51" spans="1:14" ht="12.75">
      <c r="A51" s="7">
        <v>17</v>
      </c>
      <c r="B51" s="5">
        <v>533.1104313594861</v>
      </c>
      <c r="C51" s="5">
        <v>10.7668026098522</v>
      </c>
      <c r="D51" s="5">
        <v>255.13032258064345</v>
      </c>
      <c r="E51" s="5">
        <f t="shared" si="2"/>
        <v>47.856936869540334</v>
      </c>
      <c r="F51" s="5">
        <v>288.2574193548387</v>
      </c>
      <c r="G51" s="5">
        <v>8.581290322580646</v>
      </c>
      <c r="H51" s="5">
        <f t="shared" si="3"/>
        <v>1.6096646806736605</v>
      </c>
      <c r="I51" s="6">
        <f t="shared" si="0"/>
        <v>279.6761290322581</v>
      </c>
      <c r="J51" s="6">
        <f t="shared" si="4"/>
        <v>52.46119989043458</v>
      </c>
      <c r="K51" s="6">
        <f t="shared" si="5"/>
        <v>101.92780144064858</v>
      </c>
      <c r="L51" s="6">
        <v>64.0707524837</v>
      </c>
      <c r="M51" s="7">
        <v>17</v>
      </c>
      <c r="N51" s="8">
        <f t="shared" si="1"/>
        <v>17.91906003882515</v>
      </c>
    </row>
    <row r="52" spans="1:14" ht="12.75">
      <c r="A52" s="9">
        <v>18</v>
      </c>
      <c r="B52" s="5">
        <v>556.4441308682522</v>
      </c>
      <c r="C52" s="5">
        <v>11.524920867149545</v>
      </c>
      <c r="D52" s="5">
        <v>231.28774193548327</v>
      </c>
      <c r="E52" s="5">
        <f t="shared" si="2"/>
        <v>41.56531250937836</v>
      </c>
      <c r="F52" s="5">
        <v>332.18290322580617</v>
      </c>
      <c r="G52" s="5">
        <v>0</v>
      </c>
      <c r="H52" s="5">
        <f t="shared" si="3"/>
        <v>0</v>
      </c>
      <c r="I52" s="6">
        <f t="shared" si="0"/>
        <v>332.18290322580617</v>
      </c>
      <c r="J52" s="6">
        <f t="shared" si="4"/>
        <v>59.697440371503575</v>
      </c>
      <c r="K52" s="6">
        <f t="shared" si="5"/>
        <v>101.26275288088193</v>
      </c>
      <c r="L52" s="6">
        <v>1.23655174248</v>
      </c>
      <c r="M52" s="10">
        <v>18</v>
      </c>
      <c r="N52" s="8">
        <f t="shared" si="1"/>
        <v>0.4107613478059359</v>
      </c>
    </row>
    <row r="53" spans="1:14" ht="12.75">
      <c r="A53" s="9">
        <v>19</v>
      </c>
      <c r="B53" s="5">
        <v>519.1574301131177</v>
      </c>
      <c r="C53" s="5">
        <v>15.375192106311015</v>
      </c>
      <c r="D53" s="5">
        <v>247.96580645161433</v>
      </c>
      <c r="E53" s="5">
        <f t="shared" si="2"/>
        <v>47.76312387508078</v>
      </c>
      <c r="F53" s="5">
        <v>266.19419354838715</v>
      </c>
      <c r="G53" s="5">
        <v>0</v>
      </c>
      <c r="H53" s="5">
        <f t="shared" si="3"/>
        <v>0</v>
      </c>
      <c r="I53" s="6">
        <f t="shared" si="0"/>
        <v>266.19419354838715</v>
      </c>
      <c r="J53" s="6">
        <f t="shared" si="4"/>
        <v>51.27427213945236</v>
      </c>
      <c r="K53" s="6">
        <f t="shared" si="5"/>
        <v>99.03739601453313</v>
      </c>
      <c r="L53" s="6">
        <v>6.31610435647</v>
      </c>
      <c r="M53" s="10">
        <v>19</v>
      </c>
      <c r="N53" s="8">
        <f t="shared" si="1"/>
        <v>1.6813103055379865</v>
      </c>
    </row>
    <row r="54" spans="1:14" ht="12.75">
      <c r="A54" s="9">
        <v>20</v>
      </c>
      <c r="B54" s="5">
        <v>381.40793635421625</v>
      </c>
      <c r="C54" s="5">
        <v>16.266158496165122</v>
      </c>
      <c r="D54" s="5">
        <v>298.67612903225984</v>
      </c>
      <c r="E54" s="5">
        <f t="shared" si="2"/>
        <v>78.30883958190037</v>
      </c>
      <c r="F54" s="5">
        <v>80.33322580645161</v>
      </c>
      <c r="G54" s="5">
        <v>0</v>
      </c>
      <c r="H54" s="5">
        <f t="shared" si="3"/>
        <v>0</v>
      </c>
      <c r="I54" s="6">
        <f t="shared" si="0"/>
        <v>80.33322580645161</v>
      </c>
      <c r="J54" s="6">
        <f t="shared" si="4"/>
        <v>21.06228480045197</v>
      </c>
      <c r="K54" s="6">
        <f t="shared" si="5"/>
        <v>99.37112438235235</v>
      </c>
      <c r="L54" s="6">
        <v>38.3372117486</v>
      </c>
      <c r="M54" s="10">
        <v>20</v>
      </c>
      <c r="N54" s="8">
        <f t="shared" si="1"/>
        <v>3.0797518881900334</v>
      </c>
    </row>
    <row r="55" spans="1:14" ht="12.75">
      <c r="A55" s="9">
        <v>21</v>
      </c>
      <c r="B55" s="5">
        <v>536.1484296209723</v>
      </c>
      <c r="C55" s="5">
        <v>15.66010629832146</v>
      </c>
      <c r="D55" s="5">
        <v>299.3806451612917</v>
      </c>
      <c r="E55" s="5">
        <f t="shared" si="2"/>
        <v>55.839134952411875</v>
      </c>
      <c r="F55" s="5">
        <v>230.2</v>
      </c>
      <c r="G55" s="5">
        <v>0</v>
      </c>
      <c r="H55" s="5">
        <f t="shared" si="3"/>
        <v>0</v>
      </c>
      <c r="I55" s="6">
        <f t="shared" si="0"/>
        <v>230.2</v>
      </c>
      <c r="J55" s="6">
        <f t="shared" si="4"/>
        <v>42.935871352404945</v>
      </c>
      <c r="K55" s="6">
        <f t="shared" si="5"/>
        <v>98.77500630481683</v>
      </c>
      <c r="L55" s="6">
        <v>10.5152418026</v>
      </c>
      <c r="M55" s="10">
        <v>21</v>
      </c>
      <c r="N55" s="8">
        <f t="shared" si="1"/>
        <v>2.4206086629585197</v>
      </c>
    </row>
    <row r="56" spans="1:14" ht="12.75">
      <c r="A56" s="9">
        <v>22</v>
      </c>
      <c r="B56" s="5">
        <v>635.9867204797267</v>
      </c>
      <c r="C56" s="5">
        <v>15.469968867589134</v>
      </c>
      <c r="D56" s="5">
        <v>367.5687096774174</v>
      </c>
      <c r="E56" s="5">
        <f t="shared" si="2"/>
        <v>57.79502902201468</v>
      </c>
      <c r="F56" s="5">
        <v>259.55419354838705</v>
      </c>
      <c r="G56" s="5">
        <v>0</v>
      </c>
      <c r="H56" s="5">
        <f t="shared" si="3"/>
        <v>0</v>
      </c>
      <c r="I56" s="6">
        <f t="shared" si="0"/>
        <v>259.55419354838705</v>
      </c>
      <c r="J56" s="6">
        <f t="shared" si="4"/>
        <v>40.81125991948456</v>
      </c>
      <c r="K56" s="6">
        <f t="shared" si="5"/>
        <v>98.60628894149924</v>
      </c>
      <c r="L56" s="6">
        <v>6.94576493113</v>
      </c>
      <c r="M56" s="10">
        <v>22</v>
      </c>
      <c r="N56" s="8">
        <f t="shared" si="1"/>
        <v>1.8028024152761155</v>
      </c>
    </row>
    <row r="57" spans="1:14" ht="12.75">
      <c r="A57" s="9">
        <v>23</v>
      </c>
      <c r="B57" s="5">
        <v>636.4146947203147</v>
      </c>
      <c r="C57" s="5">
        <v>15.293233879266083</v>
      </c>
      <c r="D57" s="5">
        <v>343.28129032257874</v>
      </c>
      <c r="E57" s="5">
        <f t="shared" si="2"/>
        <v>53.93987492281909</v>
      </c>
      <c r="F57" s="5">
        <v>285.201935483871</v>
      </c>
      <c r="G57" s="5">
        <v>0</v>
      </c>
      <c r="H57" s="5">
        <f t="shared" si="3"/>
        <v>0</v>
      </c>
      <c r="I57" s="6">
        <f t="shared" si="0"/>
        <v>285.201935483871</v>
      </c>
      <c r="J57" s="6">
        <f t="shared" si="4"/>
        <v>44.81385138493836</v>
      </c>
      <c r="K57" s="6">
        <f t="shared" si="5"/>
        <v>98.75372630775745</v>
      </c>
      <c r="L57" s="6">
        <v>9.88386282854</v>
      </c>
      <c r="M57" s="10">
        <v>23</v>
      </c>
      <c r="N57" s="8">
        <f t="shared" si="1"/>
        <v>2.818896808756696</v>
      </c>
    </row>
    <row r="58" spans="1:14" ht="12.75">
      <c r="A58" s="9">
        <v>24</v>
      </c>
      <c r="B58" s="5">
        <v>571.1426539302892</v>
      </c>
      <c r="C58" s="5">
        <v>12.332348879904119</v>
      </c>
      <c r="D58" s="5">
        <v>406.77322580644955</v>
      </c>
      <c r="E58" s="5">
        <f t="shared" si="2"/>
        <v>71.22095031902455</v>
      </c>
      <c r="F58" s="5">
        <v>168.0932258064516</v>
      </c>
      <c r="G58" s="5">
        <v>0</v>
      </c>
      <c r="H58" s="5">
        <f t="shared" si="3"/>
        <v>0</v>
      </c>
      <c r="I58" s="6">
        <f t="shared" si="0"/>
        <v>168.0932258064516</v>
      </c>
      <c r="J58" s="6">
        <f t="shared" si="4"/>
        <v>29.431040502705695</v>
      </c>
      <c r="K58" s="6">
        <f t="shared" si="5"/>
        <v>100.65199082173025</v>
      </c>
      <c r="L58" s="6">
        <v>12.0809786458</v>
      </c>
      <c r="M58" s="10">
        <v>24</v>
      </c>
      <c r="N58" s="8">
        <f t="shared" si="1"/>
        <v>2.0307306714713795</v>
      </c>
    </row>
    <row r="59" spans="1:14" ht="12.75">
      <c r="A59" s="9">
        <v>25</v>
      </c>
      <c r="B59" s="5">
        <v>582.7438297108345</v>
      </c>
      <c r="C59" s="5">
        <v>9.684586364224543</v>
      </c>
      <c r="D59" s="5">
        <v>446.8887096774186</v>
      </c>
      <c r="E59" s="5">
        <f t="shared" si="2"/>
        <v>76.68699124607994</v>
      </c>
      <c r="F59" s="5">
        <v>138.22032258064522</v>
      </c>
      <c r="G59" s="5">
        <v>0</v>
      </c>
      <c r="H59" s="5">
        <f t="shared" si="3"/>
        <v>0</v>
      </c>
      <c r="I59" s="6">
        <f t="shared" si="0"/>
        <v>138.22032258064522</v>
      </c>
      <c r="J59" s="6">
        <f t="shared" si="4"/>
        <v>23.718882214374034</v>
      </c>
      <c r="K59" s="6">
        <f t="shared" si="5"/>
        <v>100.40587346045398</v>
      </c>
      <c r="L59" s="6">
        <v>0.904336324275</v>
      </c>
      <c r="M59" s="10">
        <v>25</v>
      </c>
      <c r="N59" s="8">
        <f t="shared" si="1"/>
        <v>0.12499765846268548</v>
      </c>
    </row>
    <row r="60" spans="1:14" ht="12.75">
      <c r="A60" s="7"/>
      <c r="B60" s="5"/>
      <c r="C60" s="5"/>
      <c r="D60" s="5"/>
      <c r="E60" s="5"/>
      <c r="F60" s="5"/>
      <c r="G60" s="5"/>
      <c r="H60" s="5"/>
      <c r="I60" s="6"/>
      <c r="J60" s="6"/>
      <c r="K60" s="6"/>
      <c r="L60" s="6"/>
      <c r="M60" s="7"/>
      <c r="N60" s="8"/>
    </row>
    <row r="61" spans="1:14" ht="12.75">
      <c r="A61" s="1" t="s">
        <v>51</v>
      </c>
      <c r="B61" s="2">
        <f>SUM(B2:B59)</f>
        <v>32515.887395792157</v>
      </c>
      <c r="C61" s="2">
        <f>SUM(C2:C59)</f>
        <v>759.3498642694942</v>
      </c>
      <c r="D61" s="2">
        <f>SUM(D2:D59)</f>
        <v>21084.10096774194</v>
      </c>
      <c r="E61" s="2"/>
      <c r="F61" s="2">
        <f>SUM(F2:F60)</f>
        <v>11247.83870967742</v>
      </c>
      <c r="G61" s="2">
        <f>SUM(G2:G60)</f>
        <v>535.3035483870968</v>
      </c>
      <c r="H61" s="2"/>
      <c r="I61" s="3">
        <f>SUM(I2:I59)</f>
        <v>10712.535161290323</v>
      </c>
      <c r="J61" s="3"/>
      <c r="K61" s="3"/>
      <c r="L61" s="3">
        <f>SUM(L2:L59)</f>
        <v>3731.3337281011945</v>
      </c>
      <c r="M61" s="1" t="s">
        <v>51</v>
      </c>
      <c r="N61" s="3">
        <f>SUM(N2:N59)</f>
        <v>686.7507742003461</v>
      </c>
    </row>
    <row r="62" spans="1:14" ht="12.75">
      <c r="A62" s="1" t="s">
        <v>181</v>
      </c>
      <c r="B62" s="2">
        <f aca="true" t="shared" si="6" ref="B62:I62">AVERAGE(B2:B59)</f>
        <v>560.6187482033131</v>
      </c>
      <c r="C62" s="2">
        <f t="shared" si="6"/>
        <v>13.092239039129211</v>
      </c>
      <c r="D62" s="2">
        <f t="shared" si="6"/>
        <v>363.5189822024472</v>
      </c>
      <c r="E62" s="2"/>
      <c r="F62" s="2">
        <f t="shared" si="6"/>
        <v>193.92825361512794</v>
      </c>
      <c r="G62" s="2">
        <f t="shared" si="6"/>
        <v>9.229371523915463</v>
      </c>
      <c r="H62" s="2"/>
      <c r="I62" s="2">
        <f t="shared" si="6"/>
        <v>184.69888209121248</v>
      </c>
      <c r="J62" s="2"/>
      <c r="K62" s="2"/>
      <c r="L62" s="3"/>
      <c r="M62" s="1" t="s">
        <v>52</v>
      </c>
      <c r="N62" s="11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1">
      <selection activeCell="A1" sqref="A1:IV16384"/>
    </sheetView>
  </sheetViews>
  <sheetFormatPr defaultColWidth="11.421875" defaultRowHeight="12.75"/>
  <cols>
    <col min="1" max="1" width="7.421875" style="46" bestFit="1" customWidth="1"/>
    <col min="2" max="2" width="32.00390625" style="46" bestFit="1" customWidth="1"/>
    <col min="3" max="3" width="6.57421875" style="46" bestFit="1" customWidth="1"/>
    <col min="4" max="4" width="22.8515625" style="46" customWidth="1"/>
    <col min="5" max="5" width="8.7109375" style="26" bestFit="1" customWidth="1"/>
  </cols>
  <sheetData>
    <row r="1" spans="1:5" ht="12" customHeight="1" thickBot="1">
      <c r="A1" s="12" t="s">
        <v>53</v>
      </c>
      <c r="B1" s="13" t="s">
        <v>54</v>
      </c>
      <c r="C1" s="14" t="s">
        <v>53</v>
      </c>
      <c r="D1" s="15" t="s">
        <v>55</v>
      </c>
      <c r="E1" s="16" t="s">
        <v>56</v>
      </c>
    </row>
    <row r="2" spans="1:5" ht="12.75">
      <c r="A2" s="91">
        <v>1</v>
      </c>
      <c r="B2" s="92" t="s">
        <v>57</v>
      </c>
      <c r="C2" s="17" t="s">
        <v>9</v>
      </c>
      <c r="D2" s="18" t="s">
        <v>58</v>
      </c>
      <c r="E2" s="19">
        <v>29.98359754626268</v>
      </c>
    </row>
    <row r="3" spans="1:5" ht="12.75">
      <c r="A3" s="84"/>
      <c r="B3" s="87"/>
      <c r="C3" s="20" t="s">
        <v>10</v>
      </c>
      <c r="D3" s="21" t="s">
        <v>59</v>
      </c>
      <c r="E3" s="22">
        <v>69</v>
      </c>
    </row>
    <row r="4" spans="1:5" ht="12.75">
      <c r="A4" s="84"/>
      <c r="B4" s="87"/>
      <c r="C4" s="23" t="s">
        <v>11</v>
      </c>
      <c r="D4" s="24" t="s">
        <v>60</v>
      </c>
      <c r="E4" s="22">
        <v>91.60992566171139</v>
      </c>
    </row>
    <row r="5" spans="1:5" ht="12.75">
      <c r="A5" s="84"/>
      <c r="B5" s="87"/>
      <c r="C5" s="23" t="s">
        <v>12</v>
      </c>
      <c r="D5" s="21" t="s">
        <v>61</v>
      </c>
      <c r="E5" s="22">
        <v>75.88441458661872</v>
      </c>
    </row>
    <row r="6" spans="1:6" ht="12.75">
      <c r="A6" s="85"/>
      <c r="B6" s="88"/>
      <c r="C6" s="23" t="s">
        <v>13</v>
      </c>
      <c r="D6" s="21" t="s">
        <v>62</v>
      </c>
      <c r="E6" s="22">
        <v>77.73092869295448</v>
      </c>
      <c r="F6" s="26">
        <f>AVERAGE(E2,E4,E5,E6)</f>
        <v>68.80221662188681</v>
      </c>
    </row>
    <row r="7" spans="1:5" ht="12.75">
      <c r="A7" s="83">
        <v>2</v>
      </c>
      <c r="B7" s="86" t="s">
        <v>63</v>
      </c>
      <c r="C7" s="23" t="s">
        <v>14</v>
      </c>
      <c r="D7" s="21" t="s">
        <v>64</v>
      </c>
      <c r="E7" s="22">
        <v>83.64919909041758</v>
      </c>
    </row>
    <row r="8" spans="1:5" ht="12.75">
      <c r="A8" s="84"/>
      <c r="B8" s="87"/>
      <c r="C8" s="23" t="s">
        <v>15</v>
      </c>
      <c r="D8" s="21" t="s">
        <v>65</v>
      </c>
      <c r="E8" s="22">
        <v>85.95656809756171</v>
      </c>
    </row>
    <row r="9" spans="1:5" ht="12.75">
      <c r="A9" s="85"/>
      <c r="B9" s="88"/>
      <c r="C9" s="23" t="s">
        <v>16</v>
      </c>
      <c r="D9" s="21" t="s">
        <v>66</v>
      </c>
      <c r="E9" s="22">
        <v>66.5523086337922</v>
      </c>
    </row>
    <row r="10" spans="1:5" ht="12.75">
      <c r="A10" s="83">
        <v>3</v>
      </c>
      <c r="B10" s="86" t="s">
        <v>67</v>
      </c>
      <c r="C10" s="23" t="s">
        <v>17</v>
      </c>
      <c r="D10" s="21" t="s">
        <v>68</v>
      </c>
      <c r="E10" s="22">
        <v>63</v>
      </c>
    </row>
    <row r="11" spans="1:5" ht="12.75">
      <c r="A11" s="84"/>
      <c r="B11" s="87"/>
      <c r="C11" s="23" t="s">
        <v>18</v>
      </c>
      <c r="D11" s="21" t="s">
        <v>69</v>
      </c>
      <c r="E11" s="22">
        <v>38.14420363106024</v>
      </c>
    </row>
    <row r="12" spans="1:5" ht="12.75">
      <c r="A12" s="84"/>
      <c r="B12" s="87"/>
      <c r="C12" s="23" t="s">
        <v>19</v>
      </c>
      <c r="D12" s="21" t="s">
        <v>70</v>
      </c>
      <c r="E12" s="22">
        <v>63.287324846935036</v>
      </c>
    </row>
    <row r="13" spans="1:5" ht="12.75">
      <c r="A13" s="84"/>
      <c r="B13" s="87"/>
      <c r="C13" s="23" t="s">
        <v>20</v>
      </c>
      <c r="D13" s="21" t="s">
        <v>71</v>
      </c>
      <c r="E13" s="22">
        <v>111.33816711956133</v>
      </c>
    </row>
    <row r="14" spans="1:5" ht="12.75">
      <c r="A14" s="84"/>
      <c r="B14" s="87"/>
      <c r="C14" s="23" t="s">
        <v>21</v>
      </c>
      <c r="D14" s="21" t="s">
        <v>72</v>
      </c>
      <c r="E14" s="22">
        <v>65.48462201377276</v>
      </c>
    </row>
    <row r="15" spans="1:6" ht="12.75">
      <c r="A15" s="85"/>
      <c r="B15" s="88"/>
      <c r="C15" s="23" t="s">
        <v>22</v>
      </c>
      <c r="D15" s="21" t="s">
        <v>73</v>
      </c>
      <c r="E15" s="22">
        <v>37.08995333687526</v>
      </c>
      <c r="F15" s="26">
        <f>AVERAGE(E11:E15)</f>
        <v>63.06885418964093</v>
      </c>
    </row>
    <row r="16" spans="1:5" ht="12.75">
      <c r="A16" s="83">
        <v>4</v>
      </c>
      <c r="B16" s="86" t="s">
        <v>74</v>
      </c>
      <c r="C16" s="23" t="s">
        <v>23</v>
      </c>
      <c r="D16" s="21" t="s">
        <v>75</v>
      </c>
      <c r="E16" s="22">
        <v>65.43983933302036</v>
      </c>
    </row>
    <row r="17" spans="1:5" ht="12.75">
      <c r="A17" s="84"/>
      <c r="B17" s="87"/>
      <c r="C17" s="23" t="s">
        <v>24</v>
      </c>
      <c r="D17" s="21" t="s">
        <v>76</v>
      </c>
      <c r="E17" s="22">
        <v>99.10793772948608</v>
      </c>
    </row>
    <row r="18" spans="1:5" ht="12.75">
      <c r="A18" s="85"/>
      <c r="B18" s="88"/>
      <c r="C18" s="23" t="s">
        <v>25</v>
      </c>
      <c r="D18" s="21" t="s">
        <v>77</v>
      </c>
      <c r="E18" s="22">
        <v>105.18163658398859</v>
      </c>
    </row>
    <row r="19" spans="1:5" ht="12.75">
      <c r="A19" s="28">
        <v>5</v>
      </c>
      <c r="B19" s="29" t="s">
        <v>78</v>
      </c>
      <c r="C19" s="23">
        <v>5</v>
      </c>
      <c r="D19" s="30" t="s">
        <v>78</v>
      </c>
      <c r="E19" s="22">
        <v>75.22466226117493</v>
      </c>
    </row>
    <row r="20" spans="1:5" ht="12.75">
      <c r="A20" s="83">
        <v>6</v>
      </c>
      <c r="B20" s="86" t="s">
        <v>79</v>
      </c>
      <c r="C20" s="23" t="s">
        <v>27</v>
      </c>
      <c r="D20" s="21" t="s">
        <v>80</v>
      </c>
      <c r="E20" s="22">
        <v>54</v>
      </c>
    </row>
    <row r="21" spans="1:5" ht="12.75">
      <c r="A21" s="84"/>
      <c r="B21" s="87"/>
      <c r="C21" s="23" t="s">
        <v>28</v>
      </c>
      <c r="D21" s="21" t="s">
        <v>81</v>
      </c>
      <c r="E21" s="22">
        <v>32.018380424167916</v>
      </c>
    </row>
    <row r="22" spans="1:5" ht="12.75">
      <c r="A22" s="84"/>
      <c r="B22" s="87"/>
      <c r="C22" s="23" t="s">
        <v>29</v>
      </c>
      <c r="D22" s="21" t="s">
        <v>82</v>
      </c>
      <c r="E22" s="22">
        <v>58.51239750193985</v>
      </c>
    </row>
    <row r="23" spans="1:5" ht="12.75">
      <c r="A23" s="84"/>
      <c r="B23" s="87"/>
      <c r="C23" s="23" t="s">
        <v>30</v>
      </c>
      <c r="D23" s="21" t="s">
        <v>83</v>
      </c>
      <c r="E23" s="22">
        <v>10.988736017370227</v>
      </c>
    </row>
    <row r="24" spans="1:5" ht="12.75">
      <c r="A24" s="84"/>
      <c r="B24" s="87"/>
      <c r="C24" s="23" t="s">
        <v>31</v>
      </c>
      <c r="D24" s="21" t="s">
        <v>84</v>
      </c>
      <c r="E24" s="22">
        <v>77.11531867690435</v>
      </c>
    </row>
    <row r="25" spans="1:5" ht="12.75">
      <c r="A25" s="84"/>
      <c r="B25" s="87"/>
      <c r="C25" s="23" t="s">
        <v>32</v>
      </c>
      <c r="D25" s="21" t="s">
        <v>85</v>
      </c>
      <c r="E25" s="22">
        <v>86.8383981232683</v>
      </c>
    </row>
    <row r="26" spans="1:6" ht="12.75">
      <c r="A26" s="85"/>
      <c r="B26" s="88"/>
      <c r="C26" s="23" t="s">
        <v>33</v>
      </c>
      <c r="D26" s="21" t="s">
        <v>86</v>
      </c>
      <c r="E26" s="22">
        <v>57.16304258543257</v>
      </c>
      <c r="F26" s="26">
        <f>AVERAGE(E21:E26)</f>
        <v>53.77271222151386</v>
      </c>
    </row>
    <row r="27" spans="1:5" ht="12.75">
      <c r="A27" s="25">
        <v>7</v>
      </c>
      <c r="B27" s="29" t="s">
        <v>87</v>
      </c>
      <c r="C27" s="23">
        <v>7</v>
      </c>
      <c r="D27" s="30" t="s">
        <v>88</v>
      </c>
      <c r="E27" s="22">
        <v>39</v>
      </c>
    </row>
    <row r="28" spans="1:5" ht="12.75">
      <c r="A28" s="83">
        <v>8</v>
      </c>
      <c r="B28" s="86" t="s">
        <v>89</v>
      </c>
      <c r="C28" s="23" t="s">
        <v>34</v>
      </c>
      <c r="D28" s="21" t="s">
        <v>90</v>
      </c>
      <c r="E28" s="22">
        <v>42.22618031501845</v>
      </c>
    </row>
    <row r="29" spans="1:5" ht="12.75">
      <c r="A29" s="84"/>
      <c r="B29" s="87"/>
      <c r="C29" s="23" t="s">
        <v>35</v>
      </c>
      <c r="D29" s="21" t="s">
        <v>91</v>
      </c>
      <c r="E29" s="22">
        <v>78.2988813417042</v>
      </c>
    </row>
    <row r="30" spans="1:5" ht="12.75">
      <c r="A30" s="84"/>
      <c r="B30" s="87"/>
      <c r="C30" s="23" t="s">
        <v>36</v>
      </c>
      <c r="D30" s="21" t="s">
        <v>92</v>
      </c>
      <c r="E30" s="22">
        <v>90.63023435224193</v>
      </c>
    </row>
    <row r="31" spans="1:5" ht="12.75">
      <c r="A31" s="84"/>
      <c r="B31" s="87"/>
      <c r="C31" s="23" t="s">
        <v>37</v>
      </c>
      <c r="D31" s="21" t="s">
        <v>93</v>
      </c>
      <c r="E31" s="22">
        <v>35.7829210065225</v>
      </c>
    </row>
    <row r="32" spans="1:5" ht="12.75">
      <c r="A32" s="84"/>
      <c r="B32" s="87"/>
      <c r="C32" s="23" t="s">
        <v>38</v>
      </c>
      <c r="D32" s="21" t="s">
        <v>94</v>
      </c>
      <c r="E32" s="22">
        <v>77.80399109227098</v>
      </c>
    </row>
    <row r="33" spans="1:5" ht="12.75">
      <c r="A33" s="84"/>
      <c r="B33" s="87"/>
      <c r="C33" s="23" t="s">
        <v>39</v>
      </c>
      <c r="D33" s="31" t="s">
        <v>95</v>
      </c>
      <c r="E33" s="22">
        <v>45.320251244025506</v>
      </c>
    </row>
    <row r="34" spans="1:5" ht="12.75">
      <c r="A34" s="85"/>
      <c r="B34" s="88"/>
      <c r="C34" s="32" t="s">
        <v>40</v>
      </c>
      <c r="D34" s="33" t="s">
        <v>96</v>
      </c>
      <c r="E34" s="22">
        <v>75.95915056555285</v>
      </c>
    </row>
    <row r="35" spans="1:5" ht="12.75">
      <c r="A35" s="83">
        <v>9</v>
      </c>
      <c r="B35" s="86" t="s">
        <v>97</v>
      </c>
      <c r="C35" s="23" t="s">
        <v>41</v>
      </c>
      <c r="D35" s="21" t="s">
        <v>98</v>
      </c>
      <c r="E35" s="22">
        <v>84.40470203693721</v>
      </c>
    </row>
    <row r="36" spans="1:5" ht="12.75">
      <c r="A36" s="84"/>
      <c r="B36" s="87"/>
      <c r="C36" s="23" t="s">
        <v>42</v>
      </c>
      <c r="D36" s="21" t="s">
        <v>99</v>
      </c>
      <c r="E36" s="22">
        <v>39.03969388625493</v>
      </c>
    </row>
    <row r="37" spans="1:5" ht="12.75">
      <c r="A37" s="84"/>
      <c r="B37" s="87"/>
      <c r="C37" s="23" t="s">
        <v>100</v>
      </c>
      <c r="D37" s="21" t="s">
        <v>101</v>
      </c>
      <c r="E37" s="22">
        <v>62.982473572013674</v>
      </c>
    </row>
    <row r="38" spans="1:5" ht="12.75">
      <c r="A38" s="84"/>
      <c r="B38" s="87"/>
      <c r="C38" s="23" t="s">
        <v>44</v>
      </c>
      <c r="D38" s="21" t="s">
        <v>102</v>
      </c>
      <c r="E38" s="22">
        <v>72.183349746993</v>
      </c>
    </row>
    <row r="39" spans="1:5" ht="12.75">
      <c r="A39" s="84"/>
      <c r="B39" s="87"/>
      <c r="C39" s="23" t="s">
        <v>45</v>
      </c>
      <c r="D39" s="21" t="s">
        <v>97</v>
      </c>
      <c r="E39" s="22">
        <v>62.31505157764576</v>
      </c>
    </row>
    <row r="40" spans="1:5" ht="12.75">
      <c r="A40" s="84"/>
      <c r="B40" s="87"/>
      <c r="C40" s="23" t="s">
        <v>46</v>
      </c>
      <c r="D40" s="21" t="s">
        <v>103</v>
      </c>
      <c r="E40" s="22">
        <v>35.06833686182588</v>
      </c>
    </row>
    <row r="41" spans="1:5" ht="12.75">
      <c r="A41" s="85"/>
      <c r="B41" s="88"/>
      <c r="C41" s="23" t="s">
        <v>47</v>
      </c>
      <c r="D41" s="21" t="s">
        <v>104</v>
      </c>
      <c r="E41" s="22">
        <v>29.947882514376644</v>
      </c>
    </row>
    <row r="42" spans="1:5" ht="12.75">
      <c r="A42" s="89">
        <v>10</v>
      </c>
      <c r="B42" s="90" t="s">
        <v>105</v>
      </c>
      <c r="C42" s="23" t="s">
        <v>48</v>
      </c>
      <c r="D42" s="35" t="s">
        <v>106</v>
      </c>
      <c r="E42" s="22">
        <v>23.04732981519474</v>
      </c>
    </row>
    <row r="43" spans="1:5" ht="12.75">
      <c r="A43" s="89"/>
      <c r="B43" s="90"/>
      <c r="C43" s="23" t="s">
        <v>49</v>
      </c>
      <c r="D43" s="35" t="s">
        <v>107</v>
      </c>
      <c r="E43" s="22">
        <v>89.14930287192728</v>
      </c>
    </row>
    <row r="44" spans="1:5" ht="12.75">
      <c r="A44" s="89"/>
      <c r="B44" s="90"/>
      <c r="C44" s="23" t="s">
        <v>50</v>
      </c>
      <c r="D44" s="35" t="s">
        <v>108</v>
      </c>
      <c r="E44" s="22">
        <v>52.00245768883291</v>
      </c>
    </row>
    <row r="45" spans="1:5" ht="12.75">
      <c r="A45" s="28">
        <v>11</v>
      </c>
      <c r="B45" s="29" t="s">
        <v>109</v>
      </c>
      <c r="C45" s="23">
        <v>11</v>
      </c>
      <c r="D45" s="30" t="s">
        <v>110</v>
      </c>
      <c r="E45" s="22">
        <v>76.25813201279315</v>
      </c>
    </row>
    <row r="46" spans="1:5" ht="12.75">
      <c r="A46" s="28">
        <v>12</v>
      </c>
      <c r="B46" s="29" t="s">
        <v>111</v>
      </c>
      <c r="C46" s="23">
        <v>12</v>
      </c>
      <c r="D46" s="30" t="s">
        <v>111</v>
      </c>
      <c r="E46" s="22">
        <v>95.70685705933339</v>
      </c>
    </row>
    <row r="47" spans="1:5" ht="12.75">
      <c r="A47" s="28">
        <v>13</v>
      </c>
      <c r="B47" s="29" t="s">
        <v>112</v>
      </c>
      <c r="C47" s="23">
        <v>13</v>
      </c>
      <c r="D47" s="30" t="s">
        <v>112</v>
      </c>
      <c r="E47" s="22">
        <v>89.80971169102722</v>
      </c>
    </row>
    <row r="48" spans="1:5" ht="12.75">
      <c r="A48" s="28">
        <v>14</v>
      </c>
      <c r="B48" s="29" t="s">
        <v>113</v>
      </c>
      <c r="C48" s="23">
        <v>14</v>
      </c>
      <c r="D48" s="30" t="s">
        <v>113</v>
      </c>
      <c r="E48" s="22">
        <v>49.8845533407499</v>
      </c>
    </row>
    <row r="49" spans="1:5" ht="12" customHeight="1">
      <c r="A49" s="28">
        <v>15</v>
      </c>
      <c r="B49" s="29" t="s">
        <v>114</v>
      </c>
      <c r="C49" s="23">
        <v>15</v>
      </c>
      <c r="D49" s="30" t="s">
        <v>114</v>
      </c>
      <c r="E49" s="22">
        <v>59.70029703491654</v>
      </c>
    </row>
    <row r="50" spans="1:5" ht="12" customHeight="1">
      <c r="A50" s="28">
        <v>16</v>
      </c>
      <c r="B50" s="34" t="s">
        <v>115</v>
      </c>
      <c r="C50" s="23">
        <v>16</v>
      </c>
      <c r="D50" s="31" t="s">
        <v>115</v>
      </c>
      <c r="E50" s="22">
        <v>10.292256944148441</v>
      </c>
    </row>
    <row r="51" spans="1:5" ht="12" customHeight="1">
      <c r="A51" s="27">
        <v>17</v>
      </c>
      <c r="B51" s="34" t="s">
        <v>116</v>
      </c>
      <c r="C51" s="23">
        <v>17</v>
      </c>
      <c r="D51" s="31" t="s">
        <v>116</v>
      </c>
      <c r="E51" s="22">
        <v>5.998064361968666</v>
      </c>
    </row>
    <row r="52" spans="1:5" ht="12" customHeight="1">
      <c r="A52" s="27">
        <v>18</v>
      </c>
      <c r="B52" s="38" t="s">
        <v>117</v>
      </c>
      <c r="C52" s="23">
        <v>18</v>
      </c>
      <c r="D52" s="39" t="s">
        <v>117</v>
      </c>
      <c r="E52" s="22">
        <v>10</v>
      </c>
    </row>
    <row r="53" spans="1:5" ht="12" customHeight="1">
      <c r="A53" s="27">
        <v>19</v>
      </c>
      <c r="B53" s="38" t="s">
        <v>118</v>
      </c>
      <c r="C53" s="23">
        <v>19</v>
      </c>
      <c r="D53" s="39" t="s">
        <v>118</v>
      </c>
      <c r="E53" s="22">
        <v>20</v>
      </c>
    </row>
    <row r="54" spans="1:5" ht="12" customHeight="1">
      <c r="A54" s="27">
        <v>20</v>
      </c>
      <c r="B54" s="38" t="s">
        <v>119</v>
      </c>
      <c r="C54" s="40">
        <v>20</v>
      </c>
      <c r="D54" s="39" t="s">
        <v>119</v>
      </c>
      <c r="E54" s="22">
        <v>50</v>
      </c>
    </row>
    <row r="55" spans="1:5" ht="12" customHeight="1">
      <c r="A55" s="27">
        <v>21</v>
      </c>
      <c r="B55" s="38" t="s">
        <v>120</v>
      </c>
      <c r="C55" s="40">
        <v>21</v>
      </c>
      <c r="D55" s="39" t="s">
        <v>120</v>
      </c>
      <c r="E55" s="22">
        <v>35</v>
      </c>
    </row>
    <row r="56" spans="1:5" ht="12" customHeight="1">
      <c r="A56" s="27">
        <v>22</v>
      </c>
      <c r="B56" s="38" t="s">
        <v>121</v>
      </c>
      <c r="C56" s="40">
        <v>22</v>
      </c>
      <c r="D56" s="39" t="s">
        <v>121</v>
      </c>
      <c r="E56" s="22">
        <v>42</v>
      </c>
    </row>
    <row r="57" spans="1:5" ht="12" customHeight="1">
      <c r="A57" s="27">
        <v>23</v>
      </c>
      <c r="B57" s="38" t="s">
        <v>122</v>
      </c>
      <c r="C57" s="40">
        <v>23</v>
      </c>
      <c r="D57" s="39" t="s">
        <v>122</v>
      </c>
      <c r="E57" s="22">
        <v>31</v>
      </c>
    </row>
    <row r="58" spans="1:5" ht="12" customHeight="1">
      <c r="A58" s="27">
        <v>24</v>
      </c>
      <c r="B58" s="38" t="s">
        <v>123</v>
      </c>
      <c r="C58" s="40">
        <v>24</v>
      </c>
      <c r="D58" s="39" t="s">
        <v>123</v>
      </c>
      <c r="E58" s="22">
        <v>75</v>
      </c>
    </row>
    <row r="59" spans="1:5" ht="12" customHeight="1" thickBot="1">
      <c r="A59" s="41">
        <v>25</v>
      </c>
      <c r="B59" s="42" t="s">
        <v>124</v>
      </c>
      <c r="C59" s="43">
        <v>25</v>
      </c>
      <c r="D59" s="44" t="s">
        <v>124</v>
      </c>
      <c r="E59" s="45">
        <v>113</v>
      </c>
    </row>
    <row r="60" spans="4:5" ht="12.75">
      <c r="D60" s="47" t="s">
        <v>125</v>
      </c>
      <c r="E60" s="48">
        <f>AVERAGE(E2:E59)</f>
        <v>59.984717679802614</v>
      </c>
    </row>
  </sheetData>
  <mergeCells count="16">
    <mergeCell ref="A2:A6"/>
    <mergeCell ref="B2:B6"/>
    <mergeCell ref="A7:A9"/>
    <mergeCell ref="B7:B9"/>
    <mergeCell ref="A10:A15"/>
    <mergeCell ref="B10:B15"/>
    <mergeCell ref="A16:A18"/>
    <mergeCell ref="B16:B18"/>
    <mergeCell ref="A20:A26"/>
    <mergeCell ref="B20:B26"/>
    <mergeCell ref="A28:A34"/>
    <mergeCell ref="B28:B34"/>
    <mergeCell ref="A35:A41"/>
    <mergeCell ref="B35:B41"/>
    <mergeCell ref="A42:A44"/>
    <mergeCell ref="B42:B44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="70" zoomScaleNormal="70" workbookViewId="0" topLeftCell="A34">
      <selection activeCell="A1" sqref="A1:IV16384"/>
    </sheetView>
  </sheetViews>
  <sheetFormatPr defaultColWidth="11.421875" defaultRowHeight="12.75"/>
  <cols>
    <col min="1" max="16384" width="15.57421875" style="0" customWidth="1"/>
  </cols>
  <sheetData>
    <row r="1" spans="1:16" ht="21" customHeight="1">
      <c r="A1" s="49" t="s">
        <v>126</v>
      </c>
      <c r="B1" s="49" t="s">
        <v>53</v>
      </c>
      <c r="C1" s="49" t="s">
        <v>127</v>
      </c>
      <c r="D1" s="50" t="s">
        <v>128</v>
      </c>
      <c r="E1" s="49" t="s">
        <v>129</v>
      </c>
      <c r="F1" s="49" t="s">
        <v>130</v>
      </c>
      <c r="G1" s="50" t="s">
        <v>131</v>
      </c>
      <c r="H1" s="51" t="s">
        <v>132</v>
      </c>
      <c r="I1" s="51" t="s">
        <v>133</v>
      </c>
      <c r="J1" s="52" t="s">
        <v>134</v>
      </c>
      <c r="K1" s="51" t="s">
        <v>135</v>
      </c>
      <c r="L1" s="50" t="s">
        <v>136</v>
      </c>
      <c r="M1" s="51" t="s">
        <v>137</v>
      </c>
      <c r="N1" s="51" t="s">
        <v>138</v>
      </c>
      <c r="O1" s="52" t="s">
        <v>139</v>
      </c>
      <c r="P1" s="53"/>
    </row>
    <row r="2" spans="1:16" ht="12.75">
      <c r="A2" s="64">
        <v>1</v>
      </c>
      <c r="B2" s="54" t="s">
        <v>9</v>
      </c>
      <c r="C2" s="54">
        <v>78967267.9102</v>
      </c>
      <c r="D2" s="55">
        <f>C2/1000000</f>
        <v>78.9672679102</v>
      </c>
      <c r="E2" s="54">
        <v>726675.967896</v>
      </c>
      <c r="F2" s="54">
        <v>4489918.09528</v>
      </c>
      <c r="G2" s="55">
        <v>600.114</v>
      </c>
      <c r="H2" s="56" t="s">
        <v>140</v>
      </c>
      <c r="I2" s="55">
        <v>658.4</v>
      </c>
      <c r="J2" s="57">
        <f aca="true" t="shared" si="0" ref="J2:J59">G2/I2</f>
        <v>0.9114732685297692</v>
      </c>
      <c r="K2" s="56">
        <v>1059.11</v>
      </c>
      <c r="L2" s="55">
        <v>10.4</v>
      </c>
      <c r="M2" s="58" t="s">
        <v>140</v>
      </c>
      <c r="N2" s="59">
        <v>11.1</v>
      </c>
      <c r="O2" s="59">
        <f aca="true" t="shared" si="1" ref="O2:O15">L2/N2</f>
        <v>0.936936936936937</v>
      </c>
      <c r="P2" s="53"/>
    </row>
    <row r="3" spans="1:16" ht="12.75">
      <c r="A3" s="36"/>
      <c r="B3" s="54" t="s">
        <v>10</v>
      </c>
      <c r="C3" s="54">
        <v>19673450.6015</v>
      </c>
      <c r="D3" s="55">
        <f aca="true" t="shared" si="2" ref="D3:D59">C3/1000000</f>
        <v>19.6734506015</v>
      </c>
      <c r="E3" s="54">
        <v>731894.686726</v>
      </c>
      <c r="F3" s="54">
        <v>4495735.29782</v>
      </c>
      <c r="G3" s="55">
        <v>594.205</v>
      </c>
      <c r="H3" s="56">
        <v>9562</v>
      </c>
      <c r="I3" s="55">
        <v>580.7</v>
      </c>
      <c r="J3" s="57">
        <f t="shared" si="0"/>
        <v>1.0232564146719476</v>
      </c>
      <c r="K3" s="56">
        <v>1037.91</v>
      </c>
      <c r="L3" s="55">
        <v>10.5139684313</v>
      </c>
      <c r="M3" s="58" t="s">
        <v>140</v>
      </c>
      <c r="N3" s="59">
        <v>11.1</v>
      </c>
      <c r="O3" s="59">
        <f t="shared" si="1"/>
        <v>0.9472043631801802</v>
      </c>
      <c r="P3" s="53"/>
    </row>
    <row r="4" spans="1:16" ht="12.75">
      <c r="A4" s="36"/>
      <c r="B4" s="54" t="s">
        <v>11</v>
      </c>
      <c r="C4" s="54">
        <v>71274161.0117</v>
      </c>
      <c r="D4" s="55">
        <f t="shared" si="2"/>
        <v>71.2741610117</v>
      </c>
      <c r="E4" s="54">
        <v>731901.22029</v>
      </c>
      <c r="F4" s="54">
        <v>4503093.04285</v>
      </c>
      <c r="G4" s="55">
        <v>582.183</v>
      </c>
      <c r="H4" s="56">
        <v>9562</v>
      </c>
      <c r="I4" s="55">
        <v>580.7</v>
      </c>
      <c r="J4" s="57">
        <f t="shared" si="0"/>
        <v>1.0025538143619768</v>
      </c>
      <c r="K4" s="56">
        <v>915.549</v>
      </c>
      <c r="L4" s="55">
        <v>11.3685640453</v>
      </c>
      <c r="M4" s="58">
        <v>9562</v>
      </c>
      <c r="N4" s="59">
        <v>11.9</v>
      </c>
      <c r="O4" s="59">
        <f t="shared" si="1"/>
        <v>0.9553415164117647</v>
      </c>
      <c r="P4" s="53"/>
    </row>
    <row r="5" spans="1:16" ht="12.75">
      <c r="A5" s="36"/>
      <c r="B5" s="54" t="s">
        <v>12</v>
      </c>
      <c r="C5" s="54">
        <v>33096652.2622</v>
      </c>
      <c r="D5" s="55">
        <f>C5/1000000</f>
        <v>33.0966522622</v>
      </c>
      <c r="E5" s="54">
        <v>743445.11706</v>
      </c>
      <c r="F5" s="54">
        <v>4505334.41519</v>
      </c>
      <c r="G5" s="55">
        <v>581.219</v>
      </c>
      <c r="H5" s="56">
        <v>9562</v>
      </c>
      <c r="I5" s="55">
        <v>580.7</v>
      </c>
      <c r="J5" s="57">
        <f t="shared" si="0"/>
        <v>1.0008937489237129</v>
      </c>
      <c r="K5" s="56">
        <v>992.926</v>
      </c>
      <c r="L5" s="55">
        <v>10.8281463892</v>
      </c>
      <c r="M5" s="58">
        <v>9562</v>
      </c>
      <c r="N5" s="59">
        <v>11.9</v>
      </c>
      <c r="O5" s="59">
        <f t="shared" si="1"/>
        <v>0.909928268</v>
      </c>
      <c r="P5" s="53"/>
    </row>
    <row r="6" spans="1:16" ht="12.75">
      <c r="A6" s="37"/>
      <c r="B6" s="60" t="s">
        <v>13</v>
      </c>
      <c r="C6" s="26">
        <v>71487313.3436</v>
      </c>
      <c r="D6" s="55">
        <f>C6/1000000</f>
        <v>71.48731334360001</v>
      </c>
      <c r="E6" s="60">
        <v>746423.22919</v>
      </c>
      <c r="F6" s="60">
        <v>4499820.85349</v>
      </c>
      <c r="G6" s="61">
        <v>580.4</v>
      </c>
      <c r="H6" s="56">
        <v>9562</v>
      </c>
      <c r="I6" s="55">
        <v>580.7</v>
      </c>
      <c r="J6" s="57">
        <f t="shared" si="0"/>
        <v>0.9994833821250214</v>
      </c>
      <c r="K6" s="62">
        <v>949.524</v>
      </c>
      <c r="L6" s="63">
        <v>11.1312753178</v>
      </c>
      <c r="M6" s="58" t="s">
        <v>140</v>
      </c>
      <c r="N6" s="59">
        <v>11.1</v>
      </c>
      <c r="O6" s="59">
        <f t="shared" si="1"/>
        <v>1.0028175961981982</v>
      </c>
      <c r="P6" s="53"/>
    </row>
    <row r="7" spans="1:16" ht="12.75">
      <c r="A7" s="93">
        <v>2</v>
      </c>
      <c r="B7" s="54" t="s">
        <v>14</v>
      </c>
      <c r="C7" s="54">
        <v>198811446.262</v>
      </c>
      <c r="D7" s="55">
        <f t="shared" si="2"/>
        <v>198.811446262</v>
      </c>
      <c r="E7" s="54">
        <v>762574.498837</v>
      </c>
      <c r="F7" s="54">
        <v>4500657.87951</v>
      </c>
      <c r="G7" s="55">
        <v>628.767</v>
      </c>
      <c r="H7" s="56" t="s">
        <v>141</v>
      </c>
      <c r="I7" s="55">
        <v>691.9</v>
      </c>
      <c r="J7" s="57">
        <f t="shared" si="0"/>
        <v>0.9087541552247436</v>
      </c>
      <c r="K7" s="56">
        <v>790.988</v>
      </c>
      <c r="L7" s="55">
        <v>12.2385249336</v>
      </c>
      <c r="M7" s="58">
        <v>9562</v>
      </c>
      <c r="N7" s="59">
        <v>11.9</v>
      </c>
      <c r="O7" s="59">
        <f t="shared" si="1"/>
        <v>1.0284474734117648</v>
      </c>
      <c r="P7" s="53"/>
    </row>
    <row r="8" spans="1:16" ht="12.75">
      <c r="A8" s="94"/>
      <c r="B8" s="54" t="s">
        <v>15</v>
      </c>
      <c r="C8" s="54">
        <v>36764823.1472</v>
      </c>
      <c r="D8" s="55">
        <f t="shared" si="2"/>
        <v>36.764823147200005</v>
      </c>
      <c r="E8" s="54">
        <v>766061.788016</v>
      </c>
      <c r="F8" s="54">
        <v>4495137.00412</v>
      </c>
      <c r="G8" s="55">
        <v>648.047</v>
      </c>
      <c r="H8" s="56" t="s">
        <v>141</v>
      </c>
      <c r="I8" s="55">
        <v>691.9</v>
      </c>
      <c r="J8" s="57">
        <f t="shared" si="0"/>
        <v>0.9366194536782773</v>
      </c>
      <c r="K8" s="56">
        <v>697.794</v>
      </c>
      <c r="L8" s="55">
        <v>12.889411929</v>
      </c>
      <c r="M8" s="58" t="s">
        <v>142</v>
      </c>
      <c r="N8" s="59">
        <v>14.5</v>
      </c>
      <c r="O8" s="59">
        <f t="shared" si="1"/>
        <v>0.8889249606206896</v>
      </c>
      <c r="P8" s="53"/>
    </row>
    <row r="9" spans="1:16" ht="12.75">
      <c r="A9" s="95"/>
      <c r="B9" s="54" t="s">
        <v>16</v>
      </c>
      <c r="C9" s="54">
        <v>39671270.3855</v>
      </c>
      <c r="D9" s="55">
        <f t="shared" si="2"/>
        <v>39.6712703855</v>
      </c>
      <c r="E9" s="54">
        <v>772459.862307</v>
      </c>
      <c r="F9" s="54">
        <v>4492807.09291</v>
      </c>
      <c r="G9" s="55">
        <v>653.337</v>
      </c>
      <c r="H9" s="56" t="s">
        <v>141</v>
      </c>
      <c r="I9" s="55">
        <v>691.9</v>
      </c>
      <c r="J9" s="57">
        <f t="shared" si="0"/>
        <v>0.9442650672062437</v>
      </c>
      <c r="K9" s="56">
        <v>369.6</v>
      </c>
      <c r="L9" s="55">
        <v>15.1815896075</v>
      </c>
      <c r="M9" s="58" t="s">
        <v>141</v>
      </c>
      <c r="N9" s="59">
        <v>14.6</v>
      </c>
      <c r="O9" s="59">
        <f t="shared" si="1"/>
        <v>1.0398349046232878</v>
      </c>
      <c r="P9" s="53"/>
    </row>
    <row r="10" spans="1:16" ht="12.75">
      <c r="A10" s="93">
        <v>3</v>
      </c>
      <c r="B10" s="54" t="s">
        <v>17</v>
      </c>
      <c r="C10" s="54">
        <v>162740065.412</v>
      </c>
      <c r="D10" s="55">
        <f t="shared" si="2"/>
        <v>162.740065412</v>
      </c>
      <c r="E10" s="54">
        <v>718265.516855</v>
      </c>
      <c r="F10" s="54">
        <v>4477610.72926</v>
      </c>
      <c r="G10" s="55">
        <v>573.659</v>
      </c>
      <c r="H10" s="56">
        <v>9562</v>
      </c>
      <c r="I10" s="55">
        <v>580.7</v>
      </c>
      <c r="J10" s="57">
        <f t="shared" si="0"/>
        <v>0.9878749784742551</v>
      </c>
      <c r="K10" s="65">
        <v>1538.1</v>
      </c>
      <c r="L10" s="55">
        <v>7.02</v>
      </c>
      <c r="M10" s="58" t="s">
        <v>140</v>
      </c>
      <c r="N10" s="59">
        <v>11.1</v>
      </c>
      <c r="O10" s="59">
        <f t="shared" si="1"/>
        <v>0.6324324324324324</v>
      </c>
      <c r="P10" s="53"/>
    </row>
    <row r="11" spans="1:16" ht="12.75">
      <c r="A11" s="94"/>
      <c r="B11" s="54" t="s">
        <v>18</v>
      </c>
      <c r="C11" s="54">
        <v>115658030.389</v>
      </c>
      <c r="D11" s="55">
        <f t="shared" si="2"/>
        <v>115.658030389</v>
      </c>
      <c r="E11" s="54">
        <v>732104.009689</v>
      </c>
      <c r="F11" s="54">
        <v>4485732.27652</v>
      </c>
      <c r="G11" s="55">
        <v>621.159</v>
      </c>
      <c r="H11" s="56" t="s">
        <v>140</v>
      </c>
      <c r="I11" s="55">
        <v>658.9</v>
      </c>
      <c r="J11" s="57">
        <f t="shared" si="0"/>
        <v>0.9427212020033389</v>
      </c>
      <c r="K11" s="56">
        <v>1133.62</v>
      </c>
      <c r="L11" s="55">
        <v>9.84550914932</v>
      </c>
      <c r="M11" s="58" t="s">
        <v>140</v>
      </c>
      <c r="N11" s="59">
        <v>11.1</v>
      </c>
      <c r="O11" s="59">
        <f t="shared" si="1"/>
        <v>0.886982806245045</v>
      </c>
      <c r="P11" s="53"/>
    </row>
    <row r="12" spans="1:16" ht="12.75">
      <c r="A12" s="94"/>
      <c r="B12" s="54" t="s">
        <v>19</v>
      </c>
      <c r="C12" s="54">
        <v>15669668.1509</v>
      </c>
      <c r="D12" s="55">
        <f t="shared" si="2"/>
        <v>15.669668150900002</v>
      </c>
      <c r="E12" s="54">
        <v>738211.865094</v>
      </c>
      <c r="F12" s="54">
        <v>4489137.95604</v>
      </c>
      <c r="G12" s="55">
        <v>602.93</v>
      </c>
      <c r="H12" s="56" t="s">
        <v>140</v>
      </c>
      <c r="I12" s="55">
        <v>658.9</v>
      </c>
      <c r="J12" s="57">
        <f t="shared" si="0"/>
        <v>0.9150553953558962</v>
      </c>
      <c r="K12" s="56">
        <v>1048.52</v>
      </c>
      <c r="L12" s="55">
        <v>10.4398659031</v>
      </c>
      <c r="M12" s="58" t="s">
        <v>140</v>
      </c>
      <c r="N12" s="59">
        <v>11.1</v>
      </c>
      <c r="O12" s="59">
        <f t="shared" si="1"/>
        <v>0.9405284597387387</v>
      </c>
      <c r="P12" s="53"/>
    </row>
    <row r="13" spans="1:16" ht="12.75">
      <c r="A13" s="94"/>
      <c r="B13" s="54" t="s">
        <v>20</v>
      </c>
      <c r="C13" s="54">
        <v>120275314.634</v>
      </c>
      <c r="D13" s="55">
        <f t="shared" si="2"/>
        <v>120.275314634</v>
      </c>
      <c r="E13" s="54">
        <v>741025.99933</v>
      </c>
      <c r="F13" s="54">
        <v>4495202.3019</v>
      </c>
      <c r="G13" s="55">
        <v>585.4</v>
      </c>
      <c r="H13" s="56">
        <v>9562</v>
      </c>
      <c r="I13" s="55">
        <v>580.7</v>
      </c>
      <c r="J13" s="57">
        <f t="shared" si="0"/>
        <v>1.0080936800413294</v>
      </c>
      <c r="K13" s="56">
        <v>952.296</v>
      </c>
      <c r="L13" s="55">
        <v>11.1119150719</v>
      </c>
      <c r="M13" s="58" t="s">
        <v>140</v>
      </c>
      <c r="N13" s="59">
        <v>11.1</v>
      </c>
      <c r="O13" s="59">
        <f t="shared" si="1"/>
        <v>1.001073429900901</v>
      </c>
      <c r="P13" s="53"/>
    </row>
    <row r="14" spans="1:16" ht="12.75">
      <c r="A14" s="94"/>
      <c r="B14" s="54" t="s">
        <v>21</v>
      </c>
      <c r="C14" s="54">
        <v>24026883.5503</v>
      </c>
      <c r="D14" s="55">
        <f t="shared" si="2"/>
        <v>24.0268835503</v>
      </c>
      <c r="E14" s="54">
        <v>745874.214213</v>
      </c>
      <c r="F14" s="54">
        <v>4496305.09761</v>
      </c>
      <c r="G14" s="55">
        <v>581.951</v>
      </c>
      <c r="H14" s="56">
        <v>9562</v>
      </c>
      <c r="I14" s="55">
        <v>580.7</v>
      </c>
      <c r="J14" s="57">
        <f t="shared" si="0"/>
        <v>1.0021542965386603</v>
      </c>
      <c r="K14" s="56">
        <v>951.476</v>
      </c>
      <c r="L14" s="55">
        <v>11.1176421288</v>
      </c>
      <c r="M14" s="58" t="s">
        <v>140</v>
      </c>
      <c r="N14" s="59">
        <v>11.1</v>
      </c>
      <c r="O14" s="59">
        <f t="shared" si="1"/>
        <v>1.001589380972973</v>
      </c>
      <c r="P14" s="53"/>
    </row>
    <row r="15" spans="1:16" ht="12.75">
      <c r="A15" s="95"/>
      <c r="B15" s="54" t="s">
        <v>22</v>
      </c>
      <c r="C15" s="54">
        <v>82951428.0237</v>
      </c>
      <c r="D15" s="55">
        <f t="shared" si="2"/>
        <v>82.9514280237</v>
      </c>
      <c r="E15" s="54">
        <v>743487.250574</v>
      </c>
      <c r="F15" s="54">
        <v>4485574.20022</v>
      </c>
      <c r="G15" s="55">
        <v>589.035</v>
      </c>
      <c r="H15" s="56">
        <v>9562</v>
      </c>
      <c r="I15" s="55">
        <v>580.7</v>
      </c>
      <c r="J15" s="57">
        <f t="shared" si="0"/>
        <v>1.0143533666264852</v>
      </c>
      <c r="K15" s="56">
        <v>1088.56</v>
      </c>
      <c r="L15" s="55">
        <v>10.1602179075</v>
      </c>
      <c r="M15" s="58" t="s">
        <v>140</v>
      </c>
      <c r="N15" s="59">
        <v>11.1</v>
      </c>
      <c r="O15" s="59">
        <f t="shared" si="1"/>
        <v>0.9153349466216216</v>
      </c>
      <c r="P15" s="53"/>
    </row>
    <row r="16" spans="1:16" ht="12.75">
      <c r="A16" s="93">
        <v>4</v>
      </c>
      <c r="B16" s="54" t="s">
        <v>23</v>
      </c>
      <c r="C16" s="54">
        <v>190550872.37</v>
      </c>
      <c r="D16" s="55">
        <f t="shared" si="2"/>
        <v>190.55087237</v>
      </c>
      <c r="E16" s="54">
        <v>771103.117049</v>
      </c>
      <c r="F16" s="54">
        <v>4485943.50037</v>
      </c>
      <c r="G16" s="55">
        <v>629.069</v>
      </c>
      <c r="H16" s="56" t="s">
        <v>141</v>
      </c>
      <c r="I16" s="55">
        <v>691.9</v>
      </c>
      <c r="J16" s="57">
        <f t="shared" si="0"/>
        <v>0.9091906344847521</v>
      </c>
      <c r="K16" s="56">
        <v>409.302</v>
      </c>
      <c r="L16" s="55">
        <v>14.9043022769</v>
      </c>
      <c r="M16" s="58" t="s">
        <v>141</v>
      </c>
      <c r="N16" s="59">
        <v>14.6</v>
      </c>
      <c r="O16" s="59">
        <v>1.0208426217054793</v>
      </c>
      <c r="P16" s="53"/>
    </row>
    <row r="17" spans="1:16" ht="12.75">
      <c r="A17" s="94"/>
      <c r="B17" s="54" t="s">
        <v>24</v>
      </c>
      <c r="C17" s="54">
        <v>58976857.3635</v>
      </c>
      <c r="D17" s="55">
        <f t="shared" si="2"/>
        <v>58.9768573635</v>
      </c>
      <c r="E17" s="54">
        <v>754476.636628</v>
      </c>
      <c r="F17" s="54">
        <v>4488171.91594</v>
      </c>
      <c r="G17" s="55">
        <v>593.541</v>
      </c>
      <c r="H17" s="56">
        <v>9562</v>
      </c>
      <c r="I17" s="55">
        <v>580.7</v>
      </c>
      <c r="J17" s="57">
        <f t="shared" si="0"/>
        <v>1.022112967108662</v>
      </c>
      <c r="K17" s="56">
        <v>849.697</v>
      </c>
      <c r="L17" s="55">
        <v>11.8284886157</v>
      </c>
      <c r="M17" s="58">
        <v>9562</v>
      </c>
      <c r="N17" s="59">
        <v>11.9</v>
      </c>
      <c r="O17" s="59">
        <v>0.9939906399747899</v>
      </c>
      <c r="P17" s="53"/>
    </row>
    <row r="18" spans="1:16" ht="12.75">
      <c r="A18" s="95"/>
      <c r="B18" s="54" t="s">
        <v>25</v>
      </c>
      <c r="C18" s="54">
        <v>52248537.5782</v>
      </c>
      <c r="D18" s="55">
        <f t="shared" si="2"/>
        <v>52.2485375782</v>
      </c>
      <c r="E18" s="54">
        <v>755796.859615</v>
      </c>
      <c r="F18" s="54">
        <v>4493600.65872</v>
      </c>
      <c r="G18" s="55">
        <v>589.514</v>
      </c>
      <c r="H18" s="56">
        <v>9562</v>
      </c>
      <c r="I18" s="55">
        <v>580.7</v>
      </c>
      <c r="J18" s="57">
        <f t="shared" si="0"/>
        <v>1.0151782331668675</v>
      </c>
      <c r="K18" s="56">
        <v>921.495</v>
      </c>
      <c r="L18" s="55">
        <v>11.3270358989</v>
      </c>
      <c r="M18" s="58">
        <v>9562</v>
      </c>
      <c r="N18" s="59">
        <v>11.9</v>
      </c>
      <c r="O18" s="59">
        <v>0.951851756210084</v>
      </c>
      <c r="P18" s="53"/>
    </row>
    <row r="19" spans="1:16" ht="12.75">
      <c r="A19" s="66">
        <v>5</v>
      </c>
      <c r="B19" s="54" t="s">
        <v>26</v>
      </c>
      <c r="C19" s="54">
        <v>27021712.3504</v>
      </c>
      <c r="D19" s="55">
        <f t="shared" si="2"/>
        <v>27.0217123504</v>
      </c>
      <c r="E19" s="54">
        <v>777113.653424</v>
      </c>
      <c r="F19" s="54">
        <v>4490493.76107</v>
      </c>
      <c r="G19" s="55">
        <v>610.403</v>
      </c>
      <c r="H19" s="56" t="s">
        <v>141</v>
      </c>
      <c r="I19" s="55">
        <v>691.9</v>
      </c>
      <c r="J19" s="57">
        <f t="shared" si="0"/>
        <v>0.8822127475068652</v>
      </c>
      <c r="K19" s="56">
        <v>305.695</v>
      </c>
      <c r="L19" s="55">
        <v>15.62791591</v>
      </c>
      <c r="M19" s="58" t="s">
        <v>141</v>
      </c>
      <c r="N19" s="59">
        <v>14.6</v>
      </c>
      <c r="O19" s="59">
        <f>L19/N19</f>
        <v>1.0704051993150685</v>
      </c>
      <c r="P19" s="53"/>
    </row>
    <row r="20" spans="1:16" ht="12.75">
      <c r="A20" s="93">
        <v>6</v>
      </c>
      <c r="B20" s="54" t="s">
        <v>27</v>
      </c>
      <c r="C20" s="54">
        <v>201471756.402</v>
      </c>
      <c r="D20" s="55">
        <f t="shared" si="2"/>
        <v>201.471756402</v>
      </c>
      <c r="E20" s="54">
        <v>720736.183941</v>
      </c>
      <c r="F20" s="54">
        <v>4467171.0513</v>
      </c>
      <c r="G20" s="55">
        <v>568.61</v>
      </c>
      <c r="H20" s="56" t="s">
        <v>143</v>
      </c>
      <c r="I20" s="55">
        <v>558.9</v>
      </c>
      <c r="J20" s="57">
        <f t="shared" si="0"/>
        <v>1.0173734120594025</v>
      </c>
      <c r="K20" s="65">
        <v>1368.79</v>
      </c>
      <c r="L20" s="55">
        <v>8.203</v>
      </c>
      <c r="M20" s="58" t="s">
        <v>140</v>
      </c>
      <c r="N20" s="59">
        <v>11.1</v>
      </c>
      <c r="O20" s="59">
        <v>0.739009009009009</v>
      </c>
      <c r="P20" s="53"/>
    </row>
    <row r="21" spans="1:16" ht="12.75">
      <c r="A21" s="94"/>
      <c r="B21" s="54" t="s">
        <v>28</v>
      </c>
      <c r="C21" s="54">
        <v>121299433.677</v>
      </c>
      <c r="D21" s="55">
        <f t="shared" si="2"/>
        <v>121.299433677</v>
      </c>
      <c r="E21" s="54">
        <v>737093.804079</v>
      </c>
      <c r="F21" s="54">
        <v>4468525.77993</v>
      </c>
      <c r="G21" s="55">
        <v>586.834</v>
      </c>
      <c r="H21" s="56">
        <v>8492</v>
      </c>
      <c r="I21" s="55">
        <v>588.9</v>
      </c>
      <c r="J21" s="57">
        <f t="shared" si="0"/>
        <v>0.9964917643063338</v>
      </c>
      <c r="K21" s="56">
        <v>797.482</v>
      </c>
      <c r="L21" s="55">
        <v>12.1931694371</v>
      </c>
      <c r="M21" s="58" t="s">
        <v>140</v>
      </c>
      <c r="N21" s="59">
        <v>11.1</v>
      </c>
      <c r="O21" s="59">
        <v>1.098483733072072</v>
      </c>
      <c r="P21" s="53"/>
    </row>
    <row r="22" spans="1:16" ht="12.75">
      <c r="A22" s="94"/>
      <c r="B22" s="54" t="s">
        <v>29</v>
      </c>
      <c r="C22" s="54">
        <v>84468871.0257</v>
      </c>
      <c r="D22" s="55">
        <f t="shared" si="2"/>
        <v>84.4688710257</v>
      </c>
      <c r="E22" s="54">
        <v>737236.740421</v>
      </c>
      <c r="F22" s="54">
        <v>4477270.09345</v>
      </c>
      <c r="G22" s="55">
        <v>607.732</v>
      </c>
      <c r="H22" s="56" t="s">
        <v>140</v>
      </c>
      <c r="I22" s="55">
        <v>658.9</v>
      </c>
      <c r="J22" s="57">
        <f t="shared" si="0"/>
        <v>0.922343299438458</v>
      </c>
      <c r="K22" s="56">
        <v>1003.08</v>
      </c>
      <c r="L22" s="55">
        <v>10.7572286632</v>
      </c>
      <c r="M22" s="58" t="s">
        <v>140</v>
      </c>
      <c r="N22" s="59">
        <v>11.1</v>
      </c>
      <c r="O22" s="59">
        <v>0.9691196993873874</v>
      </c>
      <c r="P22" s="53"/>
    </row>
    <row r="23" spans="1:16" ht="12.75">
      <c r="A23" s="94"/>
      <c r="B23" s="54" t="s">
        <v>30</v>
      </c>
      <c r="C23" s="54">
        <v>48747843.6445</v>
      </c>
      <c r="D23" s="55">
        <f t="shared" si="2"/>
        <v>48.7478436445</v>
      </c>
      <c r="E23" s="54">
        <v>733124.196527</v>
      </c>
      <c r="F23" s="54">
        <v>4464757.41163</v>
      </c>
      <c r="G23" s="55">
        <v>560.821</v>
      </c>
      <c r="H23" s="56" t="s">
        <v>143</v>
      </c>
      <c r="I23" s="55">
        <v>558.9</v>
      </c>
      <c r="J23" s="57">
        <f t="shared" si="0"/>
        <v>1.0034371086061908</v>
      </c>
      <c r="K23" s="56">
        <v>1002.24</v>
      </c>
      <c r="L23" s="55">
        <v>10.7630954044</v>
      </c>
      <c r="M23" s="58" t="s">
        <v>140</v>
      </c>
      <c r="N23" s="59">
        <v>11.1</v>
      </c>
      <c r="O23" s="59">
        <v>0.9696482346306307</v>
      </c>
      <c r="P23" s="53"/>
    </row>
    <row r="24" spans="1:16" ht="12.75">
      <c r="A24" s="94"/>
      <c r="B24" s="54" t="s">
        <v>31</v>
      </c>
      <c r="C24" s="54">
        <v>35960272.5794</v>
      </c>
      <c r="D24" s="55">
        <f t="shared" si="2"/>
        <v>35.960272579400005</v>
      </c>
      <c r="E24" s="54">
        <v>743887.608597</v>
      </c>
      <c r="F24" s="54">
        <v>4463549.71238</v>
      </c>
      <c r="G24" s="55">
        <v>570.034</v>
      </c>
      <c r="H24" s="56" t="s">
        <v>143</v>
      </c>
      <c r="I24" s="55">
        <v>558.9</v>
      </c>
      <c r="J24" s="57">
        <f t="shared" si="0"/>
        <v>1.0199212739309358</v>
      </c>
      <c r="K24" s="56">
        <v>629.236</v>
      </c>
      <c r="L24" s="55">
        <v>13.3682357871</v>
      </c>
      <c r="M24" s="58">
        <v>8492</v>
      </c>
      <c r="N24" s="59">
        <v>15.1</v>
      </c>
      <c r="O24" s="59">
        <f>L24/N24</f>
        <v>0.8853136282847682</v>
      </c>
      <c r="P24" s="53"/>
    </row>
    <row r="25" spans="1:16" ht="12.75">
      <c r="A25" s="94"/>
      <c r="B25" s="54" t="s">
        <v>32</v>
      </c>
      <c r="C25" s="54">
        <v>66179680.1541</v>
      </c>
      <c r="D25" s="55">
        <f t="shared" si="2"/>
        <v>66.1796801541</v>
      </c>
      <c r="E25" s="54">
        <v>737644.314334</v>
      </c>
      <c r="F25" s="54">
        <v>4453911.02721</v>
      </c>
      <c r="G25" s="55">
        <v>564.281</v>
      </c>
      <c r="H25" s="56">
        <v>8471</v>
      </c>
      <c r="I25" s="55">
        <v>547.1</v>
      </c>
      <c r="J25" s="57">
        <f t="shared" si="0"/>
        <v>1.0314037653079875</v>
      </c>
      <c r="K25" s="56">
        <v>605.535</v>
      </c>
      <c r="L25" s="55">
        <v>13.5337686828</v>
      </c>
      <c r="M25" s="58">
        <v>8492</v>
      </c>
      <c r="N25" s="59">
        <v>15.1</v>
      </c>
      <c r="O25" s="59">
        <v>0.8962760717086092</v>
      </c>
      <c r="P25" s="53"/>
    </row>
    <row r="26" spans="1:16" ht="12.75">
      <c r="A26" s="95"/>
      <c r="B26" s="54" t="s">
        <v>33</v>
      </c>
      <c r="C26" s="54">
        <v>36584366.1973</v>
      </c>
      <c r="D26" s="55">
        <f t="shared" si="2"/>
        <v>36.5843661973</v>
      </c>
      <c r="E26" s="54">
        <v>737338.253989</v>
      </c>
      <c r="F26" s="54">
        <v>4459440.05762</v>
      </c>
      <c r="G26" s="55">
        <v>560.377</v>
      </c>
      <c r="H26" s="56" t="s">
        <v>143</v>
      </c>
      <c r="I26" s="55">
        <v>558.9</v>
      </c>
      <c r="J26" s="57">
        <f t="shared" si="0"/>
        <v>1.0026426910001789</v>
      </c>
      <c r="K26" s="56">
        <v>691.257</v>
      </c>
      <c r="L26" s="55">
        <v>12.9350677469</v>
      </c>
      <c r="M26" s="58">
        <v>8492</v>
      </c>
      <c r="N26" s="59">
        <v>15.1</v>
      </c>
      <c r="O26" s="59">
        <v>0.8566270031059603</v>
      </c>
      <c r="P26" s="53"/>
    </row>
    <row r="27" spans="1:16" ht="12.75">
      <c r="A27" s="66">
        <v>7</v>
      </c>
      <c r="B27" s="54" t="s">
        <v>144</v>
      </c>
      <c r="C27" s="54">
        <v>57378038.0312</v>
      </c>
      <c r="D27" s="55">
        <f t="shared" si="2"/>
        <v>57.3780380312</v>
      </c>
      <c r="E27" s="54">
        <v>727728.939018</v>
      </c>
      <c r="F27" s="54">
        <v>4463189.53846</v>
      </c>
      <c r="G27" s="55">
        <v>555.094</v>
      </c>
      <c r="H27" s="56">
        <v>8471</v>
      </c>
      <c r="I27" s="55">
        <v>547.1</v>
      </c>
      <c r="J27" s="57">
        <f t="shared" si="0"/>
        <v>1.0146115883750686</v>
      </c>
      <c r="K27" s="56">
        <v>1248.03</v>
      </c>
      <c r="L27" s="55">
        <v>9.04644503422</v>
      </c>
      <c r="M27" s="58" t="s">
        <v>140</v>
      </c>
      <c r="N27" s="59">
        <v>11.1</v>
      </c>
      <c r="O27" s="59">
        <f aca="true" t="shared" si="3" ref="O27:O59">L27/N27</f>
        <v>0.8149950481279279</v>
      </c>
      <c r="P27" s="53"/>
    </row>
    <row r="28" spans="1:16" ht="12.75">
      <c r="A28" s="93">
        <v>8</v>
      </c>
      <c r="B28" s="54" t="s">
        <v>34</v>
      </c>
      <c r="C28" s="54">
        <v>83100867.2348</v>
      </c>
      <c r="D28" s="55">
        <f t="shared" si="2"/>
        <v>83.10086723479999</v>
      </c>
      <c r="E28" s="54">
        <v>745751.444145</v>
      </c>
      <c r="F28" s="54">
        <v>4476958.27494</v>
      </c>
      <c r="G28" s="55">
        <v>558.369</v>
      </c>
      <c r="H28" s="56" t="s">
        <v>143</v>
      </c>
      <c r="I28" s="55">
        <v>558.9</v>
      </c>
      <c r="J28" s="57">
        <f t="shared" si="0"/>
        <v>0.9990499194847022</v>
      </c>
      <c r="K28" s="56">
        <v>903.706</v>
      </c>
      <c r="L28" s="55">
        <v>11.4512781115</v>
      </c>
      <c r="M28" s="58" t="s">
        <v>140</v>
      </c>
      <c r="N28" s="59">
        <v>11.1</v>
      </c>
      <c r="O28" s="59">
        <f t="shared" si="3"/>
        <v>1.0316466767117118</v>
      </c>
      <c r="P28" s="53"/>
    </row>
    <row r="29" spans="1:16" ht="12.75">
      <c r="A29" s="94"/>
      <c r="B29" s="54" t="s">
        <v>35</v>
      </c>
      <c r="C29" s="54">
        <v>71862348.0393</v>
      </c>
      <c r="D29" s="55">
        <f t="shared" si="2"/>
        <v>71.86234803929999</v>
      </c>
      <c r="E29" s="54">
        <v>751178.676708</v>
      </c>
      <c r="F29" s="54">
        <v>4463938.20167</v>
      </c>
      <c r="G29" s="55">
        <v>573.717</v>
      </c>
      <c r="H29" s="56">
        <v>8492</v>
      </c>
      <c r="I29" s="55">
        <v>588.9</v>
      </c>
      <c r="J29" s="57">
        <f t="shared" si="0"/>
        <v>0.9742180336220071</v>
      </c>
      <c r="K29" s="56">
        <v>573.218</v>
      </c>
      <c r="L29" s="55">
        <v>13.7594775807</v>
      </c>
      <c r="M29" s="58">
        <v>8492</v>
      </c>
      <c r="N29" s="59">
        <v>15.1</v>
      </c>
      <c r="O29" s="59">
        <f t="shared" si="3"/>
        <v>0.9112236808410596</v>
      </c>
      <c r="P29" s="53"/>
    </row>
    <row r="30" spans="1:16" ht="12.75">
      <c r="A30" s="94"/>
      <c r="B30" s="54" t="s">
        <v>36</v>
      </c>
      <c r="C30" s="54">
        <v>55403109.7434</v>
      </c>
      <c r="D30" s="55">
        <f t="shared" si="2"/>
        <v>55.4031097434</v>
      </c>
      <c r="E30" s="54">
        <v>747106.814841</v>
      </c>
      <c r="F30" s="54">
        <v>4468846.91659</v>
      </c>
      <c r="G30" s="55">
        <v>551.97</v>
      </c>
      <c r="H30" s="56" t="s">
        <v>143</v>
      </c>
      <c r="I30" s="55">
        <v>558.9</v>
      </c>
      <c r="J30" s="57">
        <f t="shared" si="0"/>
        <v>0.9876006441223834</v>
      </c>
      <c r="K30" s="56">
        <v>721.717</v>
      </c>
      <c r="L30" s="55">
        <v>12.7223285375</v>
      </c>
      <c r="M30" s="58" t="s">
        <v>140</v>
      </c>
      <c r="N30" s="59">
        <v>11.1</v>
      </c>
      <c r="O30" s="59">
        <f t="shared" si="3"/>
        <v>1.1461557240990992</v>
      </c>
      <c r="P30" s="53"/>
    </row>
    <row r="31" spans="1:16" ht="12.75">
      <c r="A31" s="94"/>
      <c r="B31" s="54" t="s">
        <v>37</v>
      </c>
      <c r="C31" s="54">
        <v>28841763.6552</v>
      </c>
      <c r="D31" s="55">
        <f t="shared" si="2"/>
        <v>28.8417636552</v>
      </c>
      <c r="E31" s="54">
        <v>750420.065894</v>
      </c>
      <c r="F31" s="54">
        <v>4477743.32425</v>
      </c>
      <c r="G31" s="55">
        <v>554.17</v>
      </c>
      <c r="H31" s="56" t="s">
        <v>143</v>
      </c>
      <c r="I31" s="55">
        <v>558.9</v>
      </c>
      <c r="J31" s="57">
        <f t="shared" si="0"/>
        <v>0.9915369475755949</v>
      </c>
      <c r="K31" s="56">
        <v>843.925</v>
      </c>
      <c r="L31" s="55">
        <v>11.8688015086</v>
      </c>
      <c r="M31" s="58">
        <v>9562</v>
      </c>
      <c r="N31" s="59">
        <v>11.9</v>
      </c>
      <c r="O31" s="59">
        <f t="shared" si="3"/>
        <v>0.9973782780336135</v>
      </c>
      <c r="P31" s="53"/>
    </row>
    <row r="32" spans="1:16" ht="12.75">
      <c r="A32" s="94"/>
      <c r="B32" s="54" t="s">
        <v>38</v>
      </c>
      <c r="C32" s="54">
        <v>255415520.593</v>
      </c>
      <c r="D32" s="55">
        <f t="shared" si="2"/>
        <v>255.415520593</v>
      </c>
      <c r="E32" s="54">
        <v>747486.516086</v>
      </c>
      <c r="F32" s="54">
        <v>4447700.02332</v>
      </c>
      <c r="G32" s="55">
        <v>560.405</v>
      </c>
      <c r="H32" s="55" t="s">
        <v>145</v>
      </c>
      <c r="I32" s="55">
        <v>536.6</v>
      </c>
      <c r="J32" s="57">
        <f t="shared" si="0"/>
        <v>1.0443626537458068</v>
      </c>
      <c r="K32" s="56">
        <v>330.995</v>
      </c>
      <c r="L32" s="55">
        <v>15.4512152535</v>
      </c>
      <c r="M32" s="58" t="s">
        <v>145</v>
      </c>
      <c r="N32" s="59">
        <v>15.7</v>
      </c>
      <c r="O32" s="59">
        <f t="shared" si="3"/>
        <v>0.9841538378025477</v>
      </c>
      <c r="P32" s="53"/>
    </row>
    <row r="33" spans="1:16" ht="12.75">
      <c r="A33" s="94"/>
      <c r="B33" s="54" t="s">
        <v>39</v>
      </c>
      <c r="C33" s="54">
        <v>79515782.6555</v>
      </c>
      <c r="D33" s="55">
        <f t="shared" si="2"/>
        <v>79.51578265549999</v>
      </c>
      <c r="E33" s="54">
        <v>757547.871768</v>
      </c>
      <c r="F33" s="54">
        <v>4455449.4029</v>
      </c>
      <c r="G33" s="55">
        <v>567.203</v>
      </c>
      <c r="H33" s="55" t="s">
        <v>145</v>
      </c>
      <c r="I33" s="55">
        <v>536.6</v>
      </c>
      <c r="J33" s="57">
        <f t="shared" si="0"/>
        <v>1.057031308237048</v>
      </c>
      <c r="K33" s="56">
        <v>407.218</v>
      </c>
      <c r="L33" s="55">
        <v>14.9188573823</v>
      </c>
      <c r="M33" s="58">
        <v>8492</v>
      </c>
      <c r="N33" s="59">
        <v>15.1</v>
      </c>
      <c r="O33" s="59">
        <f t="shared" si="3"/>
        <v>0.9880038001523179</v>
      </c>
      <c r="P33" s="53"/>
    </row>
    <row r="34" spans="1:16" ht="12.75">
      <c r="A34" s="95"/>
      <c r="B34" s="54" t="s">
        <v>40</v>
      </c>
      <c r="C34" s="54">
        <v>25030405.5478</v>
      </c>
      <c r="D34" s="55">
        <f t="shared" si="2"/>
        <v>25.0304055478</v>
      </c>
      <c r="E34" s="54">
        <v>751812.639874</v>
      </c>
      <c r="F34" s="54">
        <v>4456245.74575</v>
      </c>
      <c r="G34" s="55">
        <v>621.075</v>
      </c>
      <c r="H34" s="56" t="s">
        <v>146</v>
      </c>
      <c r="I34" s="55">
        <v>642.2</v>
      </c>
      <c r="J34" s="57">
        <f t="shared" si="0"/>
        <v>0.9671052631578947</v>
      </c>
      <c r="K34" s="56">
        <v>453.39</v>
      </c>
      <c r="L34" s="55">
        <v>14.5963821763</v>
      </c>
      <c r="M34" s="58" t="s">
        <v>141</v>
      </c>
      <c r="N34" s="59">
        <v>14.6</v>
      </c>
      <c r="O34" s="59">
        <f t="shared" si="3"/>
        <v>0.9997522038561645</v>
      </c>
      <c r="P34" s="53"/>
    </row>
    <row r="35" spans="1:16" ht="12.75">
      <c r="A35" s="93">
        <v>9</v>
      </c>
      <c r="B35" s="54" t="s">
        <v>41</v>
      </c>
      <c r="C35" s="54">
        <v>44600172.7977</v>
      </c>
      <c r="D35" s="55">
        <f t="shared" si="2"/>
        <v>44.600172797700004</v>
      </c>
      <c r="E35" s="54">
        <v>755517.047434</v>
      </c>
      <c r="F35" s="54">
        <v>4482418.17763</v>
      </c>
      <c r="G35" s="55">
        <v>597.446</v>
      </c>
      <c r="H35" s="56">
        <v>9562</v>
      </c>
      <c r="I35" s="55">
        <v>580.7</v>
      </c>
      <c r="J35" s="57">
        <f t="shared" si="0"/>
        <v>1.0288376097812983</v>
      </c>
      <c r="K35" s="56">
        <v>742.984</v>
      </c>
      <c r="L35" s="55">
        <v>12.5737952228</v>
      </c>
      <c r="M35" s="58" t="s">
        <v>140</v>
      </c>
      <c r="N35" s="59">
        <v>11.1</v>
      </c>
      <c r="O35" s="59">
        <f t="shared" si="3"/>
        <v>1.1327743443963965</v>
      </c>
      <c r="P35" s="53"/>
    </row>
    <row r="36" spans="1:16" ht="12.75">
      <c r="A36" s="94"/>
      <c r="B36" s="54" t="s">
        <v>42</v>
      </c>
      <c r="C36" s="54">
        <v>103482893.658</v>
      </c>
      <c r="D36" s="55">
        <f t="shared" si="2"/>
        <v>103.48289365800001</v>
      </c>
      <c r="E36" s="54">
        <v>764653.345862</v>
      </c>
      <c r="F36" s="54">
        <v>4479065.24407</v>
      </c>
      <c r="G36" s="55">
        <v>595.157</v>
      </c>
      <c r="H36" s="56">
        <v>9562</v>
      </c>
      <c r="I36" s="55">
        <v>580.7</v>
      </c>
      <c r="J36" s="57">
        <f t="shared" si="0"/>
        <v>1.0248958153952126</v>
      </c>
      <c r="K36" s="56">
        <v>449.315</v>
      </c>
      <c r="L36" s="55">
        <v>14.6248428551</v>
      </c>
      <c r="M36" s="58" t="s">
        <v>141</v>
      </c>
      <c r="N36" s="59">
        <v>14.6</v>
      </c>
      <c r="O36" s="59">
        <f t="shared" si="3"/>
        <v>1.0017015654178083</v>
      </c>
      <c r="P36" s="53"/>
    </row>
    <row r="37" spans="1:16" ht="12.75">
      <c r="A37" s="94"/>
      <c r="B37" s="54" t="s">
        <v>43</v>
      </c>
      <c r="C37" s="54">
        <v>52594199.2641</v>
      </c>
      <c r="D37" s="55">
        <f t="shared" si="2"/>
        <v>52.5941992641</v>
      </c>
      <c r="E37" s="54">
        <v>755987.737021</v>
      </c>
      <c r="F37" s="54">
        <v>4474058.2534</v>
      </c>
      <c r="G37" s="55">
        <v>554.415</v>
      </c>
      <c r="H37" s="56" t="s">
        <v>143</v>
      </c>
      <c r="I37" s="55">
        <v>558.9</v>
      </c>
      <c r="J37" s="57">
        <f t="shared" si="0"/>
        <v>0.9919753086419753</v>
      </c>
      <c r="K37" s="56">
        <v>607.482</v>
      </c>
      <c r="L37" s="55">
        <v>13.5201704149</v>
      </c>
      <c r="M37" s="58" t="s">
        <v>141</v>
      </c>
      <c r="N37" s="59">
        <v>14.6</v>
      </c>
      <c r="O37" s="59">
        <f t="shared" si="3"/>
        <v>0.9260390695136987</v>
      </c>
      <c r="P37" s="53"/>
    </row>
    <row r="38" spans="1:16" ht="12.75">
      <c r="A38" s="94"/>
      <c r="B38" s="54" t="s">
        <v>44</v>
      </c>
      <c r="C38" s="54">
        <v>41654296.761</v>
      </c>
      <c r="D38" s="55">
        <f t="shared" si="2"/>
        <v>41.654296761</v>
      </c>
      <c r="E38" s="54">
        <v>762970.04363</v>
      </c>
      <c r="F38" s="54">
        <v>4473166.95012</v>
      </c>
      <c r="G38" s="55">
        <v>516.363</v>
      </c>
      <c r="H38" s="56" t="s">
        <v>143</v>
      </c>
      <c r="I38" s="55">
        <v>558.9</v>
      </c>
      <c r="J38" s="57">
        <f t="shared" si="0"/>
        <v>0.9238915727321526</v>
      </c>
      <c r="K38" s="56">
        <v>393.008</v>
      </c>
      <c r="L38" s="55">
        <v>15.018103087</v>
      </c>
      <c r="M38" s="58" t="s">
        <v>147</v>
      </c>
      <c r="N38" s="59">
        <v>16.1</v>
      </c>
      <c r="O38" s="59">
        <f t="shared" si="3"/>
        <v>0.9328014339751552</v>
      </c>
      <c r="P38" s="53"/>
    </row>
    <row r="39" spans="1:16" ht="12.75">
      <c r="A39" s="94"/>
      <c r="B39" s="54" t="s">
        <v>45</v>
      </c>
      <c r="C39" s="54">
        <v>150576376.15</v>
      </c>
      <c r="D39" s="55">
        <f t="shared" si="2"/>
        <v>150.57637615000002</v>
      </c>
      <c r="E39" s="54">
        <v>767045.982185</v>
      </c>
      <c r="F39" s="54">
        <v>4465554.23391</v>
      </c>
      <c r="G39" s="55">
        <v>438.243</v>
      </c>
      <c r="H39" s="55" t="s">
        <v>148</v>
      </c>
      <c r="I39" s="55">
        <v>426.6</v>
      </c>
      <c r="J39" s="57">
        <f t="shared" si="0"/>
        <v>1.027292545710267</v>
      </c>
      <c r="K39" s="56">
        <v>298.179</v>
      </c>
      <c r="L39" s="55">
        <v>15.680409275</v>
      </c>
      <c r="M39" s="58" t="s">
        <v>145</v>
      </c>
      <c r="N39" s="59">
        <v>15.7</v>
      </c>
      <c r="O39" s="59">
        <f t="shared" si="3"/>
        <v>0.9987521831210192</v>
      </c>
      <c r="P39" s="53"/>
    </row>
    <row r="40" spans="1:16" ht="12.75">
      <c r="A40" s="94"/>
      <c r="B40" s="54" t="s">
        <v>46</v>
      </c>
      <c r="C40" s="54">
        <v>63303695.0822</v>
      </c>
      <c r="D40" s="55">
        <f t="shared" si="2"/>
        <v>63.3036950822</v>
      </c>
      <c r="E40" s="54">
        <v>760420.729056</v>
      </c>
      <c r="F40" s="54">
        <v>4461733.48407</v>
      </c>
      <c r="G40" s="55">
        <v>503.81</v>
      </c>
      <c r="H40" s="56" t="s">
        <v>149</v>
      </c>
      <c r="I40" s="55">
        <v>483.2</v>
      </c>
      <c r="J40" s="57">
        <f t="shared" si="0"/>
        <v>1.0426531456953643</v>
      </c>
      <c r="K40" s="56">
        <v>403.66</v>
      </c>
      <c r="L40" s="55">
        <v>14.9437072217</v>
      </c>
      <c r="M40" s="58" t="s">
        <v>150</v>
      </c>
      <c r="N40" s="59">
        <v>15.7</v>
      </c>
      <c r="O40" s="59">
        <f t="shared" si="3"/>
        <v>0.9518284854585988</v>
      </c>
      <c r="P40" s="53"/>
    </row>
    <row r="41" spans="1:16" ht="12.75">
      <c r="A41" s="95"/>
      <c r="B41" s="54" t="s">
        <v>47</v>
      </c>
      <c r="C41" s="54">
        <v>42248823.8758</v>
      </c>
      <c r="D41" s="55">
        <f t="shared" si="2"/>
        <v>42.2488238758</v>
      </c>
      <c r="E41" s="54">
        <v>767265.423093</v>
      </c>
      <c r="F41" s="54">
        <v>4456831.75788</v>
      </c>
      <c r="G41" s="55">
        <v>449.407</v>
      </c>
      <c r="H41" s="56">
        <v>8507</v>
      </c>
      <c r="I41" s="55">
        <v>456.5</v>
      </c>
      <c r="J41" s="57">
        <f t="shared" si="0"/>
        <v>0.9844622124863088</v>
      </c>
      <c r="K41" s="56">
        <v>211.942</v>
      </c>
      <c r="L41" s="55">
        <v>16.282707082</v>
      </c>
      <c r="M41" s="58" t="s">
        <v>148</v>
      </c>
      <c r="N41" s="59">
        <v>16.5</v>
      </c>
      <c r="O41" s="59">
        <f t="shared" si="3"/>
        <v>0.9868307322424243</v>
      </c>
      <c r="P41" s="53"/>
    </row>
    <row r="42" spans="1:16" ht="12.75">
      <c r="A42" s="93">
        <v>10</v>
      </c>
      <c r="B42" s="54" t="s">
        <v>48</v>
      </c>
      <c r="C42" s="54">
        <v>19171857.142</v>
      </c>
      <c r="D42" s="55">
        <f t="shared" si="2"/>
        <v>19.171857142</v>
      </c>
      <c r="E42" s="54">
        <v>780414.988038</v>
      </c>
      <c r="F42" s="54">
        <v>4478381.46941</v>
      </c>
      <c r="G42" s="55">
        <v>532.023</v>
      </c>
      <c r="H42" s="56">
        <v>8514</v>
      </c>
      <c r="I42" s="55">
        <v>544.5</v>
      </c>
      <c r="J42" s="57">
        <f t="shared" si="0"/>
        <v>0.9770853994490358</v>
      </c>
      <c r="K42" s="56">
        <v>266.721</v>
      </c>
      <c r="L42" s="55">
        <v>15.9001187317</v>
      </c>
      <c r="M42" s="58" t="s">
        <v>147</v>
      </c>
      <c r="N42" s="59">
        <v>16.1</v>
      </c>
      <c r="O42" s="59">
        <f t="shared" si="3"/>
        <v>0.9875850143913042</v>
      </c>
      <c r="P42" s="53"/>
    </row>
    <row r="43" spans="1:16" ht="12.75">
      <c r="A43" s="94"/>
      <c r="B43" s="54" t="s">
        <v>49</v>
      </c>
      <c r="C43" s="54">
        <v>44230530.6685</v>
      </c>
      <c r="D43" s="55">
        <f t="shared" si="2"/>
        <v>44.2305306685</v>
      </c>
      <c r="E43" s="54">
        <v>774355.249054</v>
      </c>
      <c r="F43" s="54">
        <v>4475417.63376</v>
      </c>
      <c r="G43" s="55">
        <v>505.206</v>
      </c>
      <c r="H43" s="56" t="s">
        <v>151</v>
      </c>
      <c r="I43" s="55">
        <v>510.8</v>
      </c>
      <c r="J43" s="57">
        <f t="shared" si="0"/>
        <v>0.9890485512920909</v>
      </c>
      <c r="K43" s="56">
        <v>363.599</v>
      </c>
      <c r="L43" s="55">
        <v>15.2235018857</v>
      </c>
      <c r="M43" s="58" t="s">
        <v>147</v>
      </c>
      <c r="N43" s="59">
        <v>16.1</v>
      </c>
      <c r="O43" s="59">
        <f t="shared" si="3"/>
        <v>0.9455591233354036</v>
      </c>
      <c r="P43" s="53"/>
    </row>
    <row r="44" spans="1:16" ht="12.75">
      <c r="A44" s="95"/>
      <c r="B44" s="54" t="s">
        <v>50</v>
      </c>
      <c r="C44" s="54">
        <v>42876895.0157</v>
      </c>
      <c r="D44" s="55">
        <f t="shared" si="2"/>
        <v>42.8768950157</v>
      </c>
      <c r="E44" s="54">
        <v>780405.166243</v>
      </c>
      <c r="F44" s="54">
        <v>4473193.56418</v>
      </c>
      <c r="G44" s="55">
        <v>483.141</v>
      </c>
      <c r="H44" s="56" t="s">
        <v>149</v>
      </c>
      <c r="I44" s="55">
        <v>483.2</v>
      </c>
      <c r="J44" s="57">
        <f t="shared" si="0"/>
        <v>0.9998778973509934</v>
      </c>
      <c r="K44" s="56">
        <v>208.198</v>
      </c>
      <c r="L44" s="55">
        <v>16.3088559855</v>
      </c>
      <c r="M44" s="58">
        <v>8507</v>
      </c>
      <c r="N44" s="59">
        <v>16.5</v>
      </c>
      <c r="O44" s="59">
        <f t="shared" si="3"/>
        <v>0.9884155142727272</v>
      </c>
      <c r="P44" s="53"/>
    </row>
    <row r="45" spans="1:16" ht="12.75">
      <c r="A45" s="54">
        <v>11</v>
      </c>
      <c r="B45" s="56">
        <v>11</v>
      </c>
      <c r="C45" s="54">
        <v>22600489.8387</v>
      </c>
      <c r="D45" s="55">
        <f t="shared" si="2"/>
        <v>22.6004898387</v>
      </c>
      <c r="E45" s="54">
        <v>782337.946839</v>
      </c>
      <c r="F45" s="54">
        <v>4481970.10507</v>
      </c>
      <c r="G45" s="55">
        <v>540.553</v>
      </c>
      <c r="H45" s="56">
        <v>8514</v>
      </c>
      <c r="I45" s="55">
        <v>544.5</v>
      </c>
      <c r="J45" s="57">
        <f t="shared" si="0"/>
        <v>0.992751147842057</v>
      </c>
      <c r="K45" s="56">
        <v>172.88</v>
      </c>
      <c r="L45" s="55">
        <v>16.5555245146</v>
      </c>
      <c r="M45" s="58" t="s">
        <v>151</v>
      </c>
      <c r="N45" s="59">
        <v>16.8</v>
      </c>
      <c r="O45" s="59">
        <f t="shared" si="3"/>
        <v>0.9854478877738094</v>
      </c>
      <c r="P45" s="53"/>
    </row>
    <row r="46" spans="1:16" ht="12.75">
      <c r="A46" s="54">
        <v>12</v>
      </c>
      <c r="B46" s="56">
        <v>12</v>
      </c>
      <c r="C46" s="54">
        <v>67391194.479</v>
      </c>
      <c r="D46" s="55">
        <f t="shared" si="2"/>
        <v>67.391194479</v>
      </c>
      <c r="E46" s="54">
        <v>783977.024726</v>
      </c>
      <c r="F46" s="54">
        <v>4469654.38896</v>
      </c>
      <c r="G46" s="55">
        <v>501.879</v>
      </c>
      <c r="H46" s="56" t="s">
        <v>151</v>
      </c>
      <c r="I46" s="55">
        <v>510.8</v>
      </c>
      <c r="J46" s="57">
        <f t="shared" si="0"/>
        <v>0.9825352388410337</v>
      </c>
      <c r="K46" s="56">
        <v>166.316</v>
      </c>
      <c r="L46" s="55">
        <v>16.6013689063</v>
      </c>
      <c r="M46" s="58">
        <v>8507</v>
      </c>
      <c r="N46" s="59">
        <v>16.5</v>
      </c>
      <c r="O46" s="59">
        <f t="shared" si="3"/>
        <v>1.0061435700787877</v>
      </c>
      <c r="P46" s="53"/>
    </row>
    <row r="47" spans="1:16" ht="12.75">
      <c r="A47" s="54">
        <v>13</v>
      </c>
      <c r="B47" s="56">
        <v>13</v>
      </c>
      <c r="C47" s="54">
        <v>38798889.2922</v>
      </c>
      <c r="D47" s="55">
        <f t="shared" si="2"/>
        <v>38.7988892922</v>
      </c>
      <c r="E47" s="54">
        <v>777528.482882</v>
      </c>
      <c r="F47" s="54">
        <v>4463310.77922</v>
      </c>
      <c r="G47" s="55">
        <v>448.094</v>
      </c>
      <c r="H47" s="56">
        <v>8507</v>
      </c>
      <c r="I47" s="55">
        <v>456.5</v>
      </c>
      <c r="J47" s="57">
        <f t="shared" si="0"/>
        <v>0.9815859802847755</v>
      </c>
      <c r="K47" s="56">
        <v>172.382</v>
      </c>
      <c r="L47" s="55">
        <v>16.559002654</v>
      </c>
      <c r="M47" s="58">
        <v>8507</v>
      </c>
      <c r="N47" s="59">
        <v>16.5</v>
      </c>
      <c r="O47" s="59">
        <f t="shared" si="3"/>
        <v>1.0035759184242425</v>
      </c>
      <c r="P47" s="53"/>
    </row>
    <row r="48" spans="1:16" ht="12.75">
      <c r="A48" s="54">
        <v>14</v>
      </c>
      <c r="B48" s="56">
        <v>14</v>
      </c>
      <c r="C48" s="54">
        <v>91687905.398</v>
      </c>
      <c r="D48" s="55">
        <f t="shared" si="2"/>
        <v>91.687905398</v>
      </c>
      <c r="E48" s="54">
        <v>768802.801739</v>
      </c>
      <c r="F48" s="54">
        <v>4452204.56267</v>
      </c>
      <c r="G48" s="55">
        <v>468.224</v>
      </c>
      <c r="H48" s="56">
        <v>8507</v>
      </c>
      <c r="I48" s="55">
        <v>456.5</v>
      </c>
      <c r="J48" s="57">
        <f t="shared" si="0"/>
        <v>1.025682365826944</v>
      </c>
      <c r="K48" s="56">
        <v>100.229</v>
      </c>
      <c r="L48" s="55">
        <v>17.0629347674</v>
      </c>
      <c r="M48" s="58" t="s">
        <v>149</v>
      </c>
      <c r="N48" s="59">
        <v>17.1</v>
      </c>
      <c r="O48" s="59">
        <f t="shared" si="3"/>
        <v>0.9978324425380117</v>
      </c>
      <c r="P48" s="53"/>
    </row>
    <row r="49" spans="1:16" ht="12.75">
      <c r="A49" s="54">
        <v>15</v>
      </c>
      <c r="B49" s="56">
        <v>15</v>
      </c>
      <c r="C49" s="54">
        <v>64077742.8096</v>
      </c>
      <c r="D49" s="55">
        <f t="shared" si="2"/>
        <v>64.0777428096</v>
      </c>
      <c r="E49" s="54">
        <v>763839.265501</v>
      </c>
      <c r="F49" s="54">
        <v>4443210.35967</v>
      </c>
      <c r="G49" s="55">
        <v>500.488</v>
      </c>
      <c r="H49" s="55" t="s">
        <v>145</v>
      </c>
      <c r="I49" s="55">
        <v>536.6</v>
      </c>
      <c r="J49" s="57">
        <f t="shared" si="0"/>
        <v>0.9327021990309354</v>
      </c>
      <c r="K49" s="56">
        <v>180.058</v>
      </c>
      <c r="L49" s="55">
        <v>16.5053918145</v>
      </c>
      <c r="M49" s="58" t="s">
        <v>148</v>
      </c>
      <c r="N49" s="59">
        <v>16.5</v>
      </c>
      <c r="O49" s="59">
        <f t="shared" si="3"/>
        <v>1.0003267766363637</v>
      </c>
      <c r="P49" s="53"/>
    </row>
    <row r="50" spans="1:16" ht="12.75">
      <c r="A50" s="54">
        <v>16</v>
      </c>
      <c r="B50" s="56">
        <v>16</v>
      </c>
      <c r="C50" s="54">
        <v>40621147.079</v>
      </c>
      <c r="D50" s="55">
        <f t="shared" si="2"/>
        <v>40.621147079</v>
      </c>
      <c r="E50" s="54">
        <v>723842.082463</v>
      </c>
      <c r="F50" s="54">
        <v>4455117.99925</v>
      </c>
      <c r="G50" s="55">
        <v>525.51</v>
      </c>
      <c r="H50" s="56">
        <v>8471</v>
      </c>
      <c r="I50" s="55">
        <v>547.1</v>
      </c>
      <c r="J50" s="57">
        <f t="shared" si="0"/>
        <v>0.9605373789069639</v>
      </c>
      <c r="K50" s="56">
        <v>1143.02</v>
      </c>
      <c r="L50" s="55">
        <v>9.779857522</v>
      </c>
      <c r="M50" s="58" t="s">
        <v>140</v>
      </c>
      <c r="N50" s="59">
        <v>11.1</v>
      </c>
      <c r="O50" s="59">
        <f t="shared" si="3"/>
        <v>0.8810682452252253</v>
      </c>
      <c r="P50" s="53"/>
    </row>
    <row r="51" spans="1:16" ht="12.75">
      <c r="A51" s="54">
        <v>17</v>
      </c>
      <c r="B51" s="56">
        <v>17</v>
      </c>
      <c r="C51" s="54">
        <v>64070752.4837</v>
      </c>
      <c r="D51" s="55">
        <f t="shared" si="2"/>
        <v>64.0707524837</v>
      </c>
      <c r="E51" s="54">
        <v>730706.657107</v>
      </c>
      <c r="F51" s="54">
        <v>4454355.23281</v>
      </c>
      <c r="G51" s="55">
        <v>533.079</v>
      </c>
      <c r="H51" s="56">
        <v>8471</v>
      </c>
      <c r="I51" s="55">
        <v>547.1</v>
      </c>
      <c r="J51" s="57">
        <f t="shared" si="0"/>
        <v>0.9743721440321695</v>
      </c>
      <c r="K51" s="56">
        <v>1003.93</v>
      </c>
      <c r="L51" s="55">
        <v>10.7512920799</v>
      </c>
      <c r="M51" s="58" t="s">
        <v>140</v>
      </c>
      <c r="N51" s="59">
        <v>11.1</v>
      </c>
      <c r="O51" s="59">
        <f t="shared" si="3"/>
        <v>0.9685848720630632</v>
      </c>
      <c r="P51" s="53"/>
    </row>
    <row r="52" spans="1:16" ht="12.75">
      <c r="A52" s="54">
        <v>18</v>
      </c>
      <c r="B52" s="56">
        <v>18</v>
      </c>
      <c r="C52" s="54">
        <v>1236551.74248</v>
      </c>
      <c r="D52" s="55">
        <f t="shared" si="2"/>
        <v>1.23655174248</v>
      </c>
      <c r="E52" s="54">
        <v>737163.632091</v>
      </c>
      <c r="F52" s="54">
        <v>4462886.94668</v>
      </c>
      <c r="G52" s="55">
        <v>556.525</v>
      </c>
      <c r="H52" s="56" t="s">
        <v>143</v>
      </c>
      <c r="I52" s="55">
        <v>558.9</v>
      </c>
      <c r="J52" s="57">
        <f t="shared" si="0"/>
        <v>0.9957505814993738</v>
      </c>
      <c r="K52" s="56">
        <v>895.539</v>
      </c>
      <c r="L52" s="55">
        <v>11.5083182009</v>
      </c>
      <c r="M52" s="58" t="s">
        <v>140</v>
      </c>
      <c r="N52" s="59">
        <v>11.1</v>
      </c>
      <c r="O52" s="59">
        <f t="shared" si="3"/>
        <v>1.0367854235045044</v>
      </c>
      <c r="P52" s="53"/>
    </row>
    <row r="53" spans="1:16" ht="12.75">
      <c r="A53" s="54">
        <v>19</v>
      </c>
      <c r="B53" s="56">
        <v>19</v>
      </c>
      <c r="C53" s="54">
        <v>6316104.35647</v>
      </c>
      <c r="D53" s="55">
        <f t="shared" si="2"/>
        <v>6.31610435647</v>
      </c>
      <c r="E53" s="54">
        <v>761372.539368</v>
      </c>
      <c r="F53" s="54">
        <v>4456102.90039</v>
      </c>
      <c r="G53" s="55">
        <v>519.188</v>
      </c>
      <c r="H53" s="55" t="s">
        <v>145</v>
      </c>
      <c r="I53" s="55">
        <v>536.6</v>
      </c>
      <c r="J53" s="57">
        <f t="shared" si="0"/>
        <v>0.9675512486023108</v>
      </c>
      <c r="K53" s="56">
        <v>341.503</v>
      </c>
      <c r="L53" s="55">
        <v>15.3778251152</v>
      </c>
      <c r="M53" s="58" t="s">
        <v>145</v>
      </c>
      <c r="N53" s="59">
        <v>15.7</v>
      </c>
      <c r="O53" s="59">
        <f t="shared" si="3"/>
        <v>0.979479306700637</v>
      </c>
      <c r="P53" s="53"/>
    </row>
    <row r="54" spans="1:16" ht="12.75">
      <c r="A54" s="54">
        <v>20</v>
      </c>
      <c r="B54" s="56">
        <v>20</v>
      </c>
      <c r="C54" s="54">
        <v>38337211.7486</v>
      </c>
      <c r="D54" s="55">
        <f t="shared" si="2"/>
        <v>38.3372117486</v>
      </c>
      <c r="E54" s="54">
        <v>774628.549443</v>
      </c>
      <c r="F54" s="54">
        <v>4468129.11738</v>
      </c>
      <c r="G54" s="55">
        <v>381.355</v>
      </c>
      <c r="H54" s="56" t="s">
        <v>147</v>
      </c>
      <c r="I54" s="55">
        <v>322.1</v>
      </c>
      <c r="J54" s="57">
        <f t="shared" si="0"/>
        <v>1.1839646072648247</v>
      </c>
      <c r="K54" s="56">
        <v>219.317</v>
      </c>
      <c r="L54" s="55">
        <v>16.2311984914</v>
      </c>
      <c r="M54" s="58" t="s">
        <v>147</v>
      </c>
      <c r="N54" s="59">
        <v>16.1</v>
      </c>
      <c r="O54" s="59">
        <f t="shared" si="3"/>
        <v>1.008148974621118</v>
      </c>
      <c r="P54" s="53"/>
    </row>
    <row r="55" spans="1:16" ht="12.75">
      <c r="A55" s="54">
        <v>21</v>
      </c>
      <c r="B55" s="56">
        <v>21</v>
      </c>
      <c r="C55" s="54">
        <v>10515241.8026</v>
      </c>
      <c r="D55" s="55">
        <f t="shared" si="2"/>
        <v>10.5152418026</v>
      </c>
      <c r="E55" s="54">
        <v>758882.220834</v>
      </c>
      <c r="F55" s="54">
        <v>4446568.54931</v>
      </c>
      <c r="G55" s="55">
        <v>536.18</v>
      </c>
      <c r="H55" s="55" t="s">
        <v>145</v>
      </c>
      <c r="I55" s="55">
        <v>536.6</v>
      </c>
      <c r="J55" s="57">
        <f t="shared" si="0"/>
        <v>0.9992172940737979</v>
      </c>
      <c r="K55" s="56">
        <v>300.702</v>
      </c>
      <c r="L55" s="55">
        <v>15.6627880989</v>
      </c>
      <c r="M55" s="58" t="s">
        <v>145</v>
      </c>
      <c r="N55" s="59">
        <v>15.7</v>
      </c>
      <c r="O55" s="59">
        <f t="shared" si="3"/>
        <v>0.9976298152165606</v>
      </c>
      <c r="P55" s="53"/>
    </row>
    <row r="56" spans="1:16" ht="12.75">
      <c r="A56" s="54">
        <v>22</v>
      </c>
      <c r="B56" s="56">
        <v>22</v>
      </c>
      <c r="C56" s="54">
        <v>6945764.93113</v>
      </c>
      <c r="D56" s="55">
        <f t="shared" si="2"/>
        <v>6.94576493113</v>
      </c>
      <c r="E56" s="54">
        <v>775161.589141</v>
      </c>
      <c r="F56" s="54">
        <v>4488289.11676</v>
      </c>
      <c r="G56" s="55">
        <v>636.025</v>
      </c>
      <c r="H56" s="56" t="s">
        <v>141</v>
      </c>
      <c r="I56" s="55">
        <v>691.9</v>
      </c>
      <c r="J56" s="57">
        <f t="shared" si="0"/>
        <v>0.919244110420581</v>
      </c>
      <c r="K56" s="56">
        <v>324.276</v>
      </c>
      <c r="L56" s="55">
        <v>15.4981421986</v>
      </c>
      <c r="M56" s="58" t="s">
        <v>141</v>
      </c>
      <c r="N56" s="59">
        <v>14.6</v>
      </c>
      <c r="O56" s="59">
        <f t="shared" si="3"/>
        <v>1.0615165889452056</v>
      </c>
      <c r="P56" s="53"/>
    </row>
    <row r="57" spans="1:16" ht="12.75">
      <c r="A57" s="54">
        <v>23</v>
      </c>
      <c r="B57" s="56">
        <v>23</v>
      </c>
      <c r="C57" s="54">
        <v>9883862.82854</v>
      </c>
      <c r="D57" s="55">
        <f t="shared" si="2"/>
        <v>9.88386282854</v>
      </c>
      <c r="E57" s="54">
        <v>769345.149247</v>
      </c>
      <c r="F57" s="54">
        <v>4480897.59719</v>
      </c>
      <c r="G57" s="55">
        <v>636.453</v>
      </c>
      <c r="H57" s="56" t="s">
        <v>141</v>
      </c>
      <c r="I57" s="55">
        <v>691.9</v>
      </c>
      <c r="J57" s="57">
        <f t="shared" si="0"/>
        <v>0.9198626969215205</v>
      </c>
      <c r="K57" s="56">
        <v>349.627</v>
      </c>
      <c r="L57" s="55">
        <v>15.3210853471</v>
      </c>
      <c r="M57" s="58" t="s">
        <v>141</v>
      </c>
      <c r="N57" s="59">
        <v>14.6</v>
      </c>
      <c r="O57" s="59">
        <f t="shared" si="3"/>
        <v>1.0493894073356165</v>
      </c>
      <c r="P57" s="53"/>
    </row>
    <row r="58" spans="1:16" ht="12.75">
      <c r="A58" s="54">
        <v>24</v>
      </c>
      <c r="B58" s="54">
        <v>24</v>
      </c>
      <c r="C58" s="54">
        <v>12080978.6458</v>
      </c>
      <c r="D58" s="55">
        <f t="shared" si="2"/>
        <v>12.0809786458</v>
      </c>
      <c r="E58" s="54">
        <v>752892.212987</v>
      </c>
      <c r="F58" s="54">
        <v>4479447.39123</v>
      </c>
      <c r="G58" s="55">
        <v>571.134</v>
      </c>
      <c r="H58" s="56">
        <v>9562</v>
      </c>
      <c r="I58" s="55">
        <v>580.7</v>
      </c>
      <c r="J58" s="57">
        <f t="shared" si="0"/>
        <v>0.9835267780265197</v>
      </c>
      <c r="K58" s="56">
        <v>780.098</v>
      </c>
      <c r="L58" s="55">
        <v>12.3145830423</v>
      </c>
      <c r="M58" s="58" t="s">
        <v>140</v>
      </c>
      <c r="N58" s="59">
        <v>11.1</v>
      </c>
      <c r="O58" s="59">
        <f t="shared" si="3"/>
        <v>1.1094218957027029</v>
      </c>
      <c r="P58" s="53"/>
    </row>
    <row r="59" spans="1:16" ht="12.75">
      <c r="A59" s="54">
        <v>25</v>
      </c>
      <c r="B59" s="56">
        <v>25</v>
      </c>
      <c r="C59" s="54">
        <v>904336.324275</v>
      </c>
      <c r="D59" s="55">
        <f t="shared" si="2"/>
        <v>0.904336324275</v>
      </c>
      <c r="E59" s="54">
        <v>756017.41771</v>
      </c>
      <c r="F59" s="54">
        <v>4496631.74024</v>
      </c>
      <c r="G59" s="55">
        <v>582.735</v>
      </c>
      <c r="H59" s="56">
        <v>9562</v>
      </c>
      <c r="I59" s="55">
        <v>580.7</v>
      </c>
      <c r="J59" s="57">
        <f t="shared" si="0"/>
        <v>1.0035043912519372</v>
      </c>
      <c r="K59" s="56">
        <v>1157.6</v>
      </c>
      <c r="L59" s="55">
        <v>9.67802765749</v>
      </c>
      <c r="M59" s="58">
        <v>9562</v>
      </c>
      <c r="N59" s="59">
        <v>11.9</v>
      </c>
      <c r="O59" s="59">
        <f t="shared" si="3"/>
        <v>0.8132796350831932</v>
      </c>
      <c r="P59" s="53"/>
    </row>
  </sheetData>
  <mergeCells count="8">
    <mergeCell ref="A2:A6"/>
    <mergeCell ref="A7:A9"/>
    <mergeCell ref="A10:A15"/>
    <mergeCell ref="A16:A18"/>
    <mergeCell ref="A20:A26"/>
    <mergeCell ref="A28:A34"/>
    <mergeCell ref="A35:A41"/>
    <mergeCell ref="A42:A44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G11" sqref="G11"/>
    </sheetView>
  </sheetViews>
  <sheetFormatPr defaultColWidth="11.421875" defaultRowHeight="12.75"/>
  <sheetData>
    <row r="1" spans="1:3" ht="12.75">
      <c r="A1" s="69" t="s">
        <v>154</v>
      </c>
      <c r="B1" s="68" t="s">
        <v>155</v>
      </c>
      <c r="C1" s="68" t="s">
        <v>156</v>
      </c>
    </row>
    <row r="2" spans="1:3" ht="12.75">
      <c r="A2" s="71" t="s">
        <v>9</v>
      </c>
      <c r="B2" s="63">
        <v>600.0710725492887</v>
      </c>
      <c r="C2" s="63">
        <v>10.415003732602973</v>
      </c>
    </row>
    <row r="3" spans="1:3" ht="12.75">
      <c r="A3" s="71" t="s">
        <v>10</v>
      </c>
      <c r="B3" s="63">
        <v>594.2140035064394</v>
      </c>
      <c r="C3" s="63">
        <v>10.529136582351802</v>
      </c>
    </row>
    <row r="4" spans="1:3" ht="12.75">
      <c r="A4" s="71" t="s">
        <v>11</v>
      </c>
      <c r="B4" s="63">
        <v>582.1918213468233</v>
      </c>
      <c r="C4" s="63">
        <v>11.37626841236784</v>
      </c>
    </row>
    <row r="5" spans="1:3" ht="12.75">
      <c r="A5" s="71" t="s">
        <v>12</v>
      </c>
      <c r="B5" s="63">
        <v>581.2278067401036</v>
      </c>
      <c r="C5" s="63">
        <v>10.83548452039355</v>
      </c>
    </row>
    <row r="6" spans="1:3" ht="12.75">
      <c r="A6" s="71" t="s">
        <v>13</v>
      </c>
      <c r="B6" s="63">
        <v>580.4507949668664</v>
      </c>
      <c r="C6" s="63">
        <v>11.147334036876737</v>
      </c>
    </row>
    <row r="7" spans="1:3" ht="12.75">
      <c r="A7" s="71" t="s">
        <v>14</v>
      </c>
      <c r="B7" s="63">
        <v>628.7291573065166</v>
      </c>
      <c r="C7" s="63">
        <v>12.24681886483714</v>
      </c>
    </row>
    <row r="8" spans="1:3" ht="12.75">
      <c r="A8" s="71" t="s">
        <v>15</v>
      </c>
      <c r="B8" s="63">
        <v>648.0079969289407</v>
      </c>
      <c r="C8" s="63">
        <v>12.895601978179144</v>
      </c>
    </row>
    <row r="9" spans="1:3" ht="12.75">
      <c r="A9" s="71" t="s">
        <v>16</v>
      </c>
      <c r="B9" s="63">
        <v>653.2976785473365</v>
      </c>
      <c r="C9" s="63">
        <v>15.153991722295274</v>
      </c>
    </row>
    <row r="10" spans="1:3" ht="12.75">
      <c r="A10" s="71" t="s">
        <v>17</v>
      </c>
      <c r="B10" s="63">
        <v>573.6676921895618</v>
      </c>
      <c r="C10" s="63">
        <v>7.030127519506967</v>
      </c>
    </row>
    <row r="11" spans="1:3" ht="12.75">
      <c r="A11" s="71" t="s">
        <v>18</v>
      </c>
      <c r="B11" s="63">
        <v>620.6432402714225</v>
      </c>
      <c r="C11" s="63">
        <v>9.859712936494617</v>
      </c>
    </row>
    <row r="12" spans="1:3" ht="12.75">
      <c r="A12" s="71" t="s">
        <v>19</v>
      </c>
      <c r="B12" s="63">
        <v>602.429376144992</v>
      </c>
      <c r="C12" s="63">
        <v>10.454927148909677</v>
      </c>
    </row>
    <row r="13" spans="1:3" ht="12.75">
      <c r="A13" s="71" t="s">
        <v>20</v>
      </c>
      <c r="B13" s="63">
        <v>585.4088700914169</v>
      </c>
      <c r="C13" s="63">
        <v>11.127945860596643</v>
      </c>
    </row>
    <row r="14" spans="1:3" ht="12.75">
      <c r="A14" s="71" t="s">
        <v>21</v>
      </c>
      <c r="B14" s="63">
        <v>581.9598178315069</v>
      </c>
      <c r="C14" s="63">
        <v>11.116013599220425</v>
      </c>
    </row>
    <row r="15" spans="1:3" ht="12.75">
      <c r="A15" s="71" t="s">
        <v>22</v>
      </c>
      <c r="B15" s="63">
        <v>589.0439251696346</v>
      </c>
      <c r="C15" s="63">
        <v>10.17487571448766</v>
      </c>
    </row>
    <row r="16" spans="1:3" ht="12.75">
      <c r="A16" s="71" t="s">
        <v>23</v>
      </c>
      <c r="B16" s="63">
        <v>629.0311391304833</v>
      </c>
      <c r="C16" s="63">
        <v>14.87720845906345</v>
      </c>
    </row>
    <row r="17" spans="1:3" ht="12.75">
      <c r="A17" s="71" t="s">
        <v>24</v>
      </c>
      <c r="B17" s="63">
        <v>593.5499934453843</v>
      </c>
      <c r="C17" s="63">
        <v>11.836504669248187</v>
      </c>
    </row>
    <row r="18" spans="1:3" ht="12.75">
      <c r="A18" s="71" t="s">
        <v>25</v>
      </c>
      <c r="B18" s="63">
        <v>589.5229324275163</v>
      </c>
      <c r="C18" s="63">
        <v>11.334712122740411</v>
      </c>
    </row>
    <row r="19" spans="1:3" ht="12.75">
      <c r="A19" s="72">
        <v>5</v>
      </c>
      <c r="B19" s="63">
        <v>610.3662625541231</v>
      </c>
      <c r="C19" s="63">
        <v>15.599506669569712</v>
      </c>
    </row>
    <row r="20" spans="1:3" ht="12.75">
      <c r="A20" s="71" t="s">
        <v>27</v>
      </c>
      <c r="B20" s="63">
        <v>568.5273747863902</v>
      </c>
      <c r="C20" s="63">
        <v>8.214834194090562</v>
      </c>
    </row>
    <row r="21" spans="1:3" ht="12.75">
      <c r="A21" s="71" t="s">
        <v>28</v>
      </c>
      <c r="B21" s="63">
        <v>586.8806100986517</v>
      </c>
      <c r="C21" s="63">
        <v>12.21076011535156</v>
      </c>
    </row>
    <row r="22" spans="1:3" ht="12.75">
      <c r="A22" s="71" t="s">
        <v>29</v>
      </c>
      <c r="B22" s="63">
        <v>607.2273889561766</v>
      </c>
      <c r="C22" s="63">
        <v>10.772747757662605</v>
      </c>
    </row>
    <row r="23" spans="1:3" ht="12.75">
      <c r="A23" s="71" t="s">
        <v>30</v>
      </c>
      <c r="B23" s="63">
        <v>560.7395066127559</v>
      </c>
      <c r="C23" s="63">
        <v>10.77862296261418</v>
      </c>
    </row>
    <row r="24" spans="1:3" ht="12.75">
      <c r="A24" s="71" t="s">
        <v>31</v>
      </c>
      <c r="B24" s="63">
        <v>569.9511678637144</v>
      </c>
      <c r="C24" s="63">
        <v>13.381348900250135</v>
      </c>
    </row>
    <row r="25" spans="1:3" ht="12.75">
      <c r="A25" s="71" t="s">
        <v>32</v>
      </c>
      <c r="B25" s="63">
        <v>564.3142710892045</v>
      </c>
      <c r="C25" s="63">
        <v>13.5470441697761</v>
      </c>
    </row>
    <row r="26" spans="1:3" ht="12.75">
      <c r="A26" s="71" t="s">
        <v>33</v>
      </c>
      <c r="B26" s="63">
        <v>560.2955711307811</v>
      </c>
      <c r="C26" s="63">
        <v>12.94775595869331</v>
      </c>
    </row>
    <row r="27" spans="1:3" ht="12.75">
      <c r="A27" s="72">
        <v>7</v>
      </c>
      <c r="B27" s="63">
        <v>555.1267294060756</v>
      </c>
      <c r="C27" s="63">
        <v>9.059496038287357</v>
      </c>
    </row>
    <row r="28" spans="1:3" ht="12.75">
      <c r="A28" s="71" t="s">
        <v>34</v>
      </c>
      <c r="B28" s="63">
        <v>558.2878629150057</v>
      </c>
      <c r="C28" s="63">
        <v>11.467798487917923</v>
      </c>
    </row>
    <row r="29" spans="1:3" ht="12.75">
      <c r="A29" s="71" t="s">
        <v>35</v>
      </c>
      <c r="B29" s="63">
        <v>573.7625682628599</v>
      </c>
      <c r="C29" s="63">
        <v>13.772974469090956</v>
      </c>
    </row>
    <row r="30" spans="1:3" ht="12.75">
      <c r="A30" s="71" t="s">
        <v>36</v>
      </c>
      <c r="B30" s="63">
        <v>551.8897927592636</v>
      </c>
      <c r="C30" s="63">
        <v>12.740682615909924</v>
      </c>
    </row>
    <row r="31" spans="1:3" ht="12.75">
      <c r="A31" s="71" t="s">
        <v>37</v>
      </c>
      <c r="B31" s="63">
        <v>554.0894730753491</v>
      </c>
      <c r="C31" s="63">
        <v>11.876844881809939</v>
      </c>
    </row>
    <row r="32" spans="1:3" ht="12.75">
      <c r="A32" s="71" t="s">
        <v>38</v>
      </c>
      <c r="B32" s="63">
        <v>560.3720032484258</v>
      </c>
      <c r="C32" s="63">
        <v>15.448569678667198</v>
      </c>
    </row>
    <row r="33" spans="1:3" ht="12.75">
      <c r="A33" s="71" t="s">
        <v>39</v>
      </c>
      <c r="B33" s="63">
        <v>567.1696029809085</v>
      </c>
      <c r="C33" s="63">
        <v>14.933491524608717</v>
      </c>
    </row>
    <row r="34" spans="1:3" ht="12.75">
      <c r="A34" s="71" t="s">
        <v>40</v>
      </c>
      <c r="B34" s="63">
        <v>621.1199750807989</v>
      </c>
      <c r="C34" s="63">
        <v>14.569848111678239</v>
      </c>
    </row>
    <row r="35" spans="1:3" ht="12.75">
      <c r="A35" s="71" t="s">
        <v>41</v>
      </c>
      <c r="B35" s="63">
        <v>597.4550526146913</v>
      </c>
      <c r="C35" s="63">
        <v>12.591935017158379</v>
      </c>
    </row>
    <row r="36" spans="1:3" ht="12.75">
      <c r="A36" s="71" t="s">
        <v>42</v>
      </c>
      <c r="B36" s="63">
        <v>595.1660179313149</v>
      </c>
      <c r="C36" s="63">
        <v>14.598257053172313</v>
      </c>
    </row>
    <row r="37" spans="1:3" ht="12.75">
      <c r="A37" s="71" t="s">
        <v>100</v>
      </c>
      <c r="B37" s="63">
        <v>554.3344374741791</v>
      </c>
      <c r="C37" s="63">
        <v>13.495592744135223</v>
      </c>
    </row>
    <row r="38" spans="1:3" ht="12.75">
      <c r="A38" s="71" t="s">
        <v>44</v>
      </c>
      <c r="B38" s="63">
        <v>516.287966843398</v>
      </c>
      <c r="C38" s="63">
        <v>15.050450233500749</v>
      </c>
    </row>
    <row r="39" spans="1:3" ht="12.75">
      <c r="A39" s="71" t="s">
        <v>45</v>
      </c>
      <c r="B39" s="63">
        <v>438.2107671726735</v>
      </c>
      <c r="C39" s="63">
        <v>15.677724457303437</v>
      </c>
    </row>
    <row r="40" spans="1:3" ht="12.75">
      <c r="A40" s="71" t="s">
        <v>46</v>
      </c>
      <c r="B40" s="63">
        <v>503.79671687828585</v>
      </c>
      <c r="C40" s="63">
        <v>14.941148542975656</v>
      </c>
    </row>
    <row r="41" spans="1:3" ht="12.75">
      <c r="A41" s="71" t="s">
        <v>47</v>
      </c>
      <c r="B41" s="63">
        <v>449.41753363452074</v>
      </c>
      <c r="C41" s="63">
        <v>16.281380696607197</v>
      </c>
    </row>
    <row r="42" spans="1:3" ht="12.75">
      <c r="A42" s="71" t="s">
        <v>48</v>
      </c>
      <c r="B42" s="63">
        <v>531.9966088702187</v>
      </c>
      <c r="C42" s="63">
        <v>15.934365631392586</v>
      </c>
    </row>
    <row r="43" spans="1:3" ht="12.75">
      <c r="A43" s="71" t="s">
        <v>49</v>
      </c>
      <c r="B43" s="63">
        <v>505.21609145124154</v>
      </c>
      <c r="C43" s="63">
        <v>15.256291435944707</v>
      </c>
    </row>
    <row r="44" spans="1:3" ht="12.75">
      <c r="A44" s="71" t="s">
        <v>50</v>
      </c>
      <c r="B44" s="63">
        <v>483.12826182348874</v>
      </c>
      <c r="C44" s="63">
        <v>16.303541923595304</v>
      </c>
    </row>
    <row r="45" spans="1:3" ht="12.75">
      <c r="A45" s="72">
        <v>11</v>
      </c>
      <c r="B45" s="63">
        <v>540.5261857375024</v>
      </c>
      <c r="C45" s="63">
        <v>16.602677666219257</v>
      </c>
    </row>
    <row r="46" spans="1:3" ht="12.75">
      <c r="A46" s="72">
        <v>12</v>
      </c>
      <c r="B46" s="63">
        <v>501.88902499467576</v>
      </c>
      <c r="C46" s="63">
        <v>16.59595953226736</v>
      </c>
    </row>
    <row r="47" spans="1:3" ht="12.75">
      <c r="A47" s="72">
        <v>13</v>
      </c>
      <c r="B47" s="63">
        <v>448.10450285916244</v>
      </c>
      <c r="C47" s="63">
        <v>16.55360708454605</v>
      </c>
    </row>
    <row r="48" spans="1:3" ht="12.75">
      <c r="A48" s="72">
        <v>14</v>
      </c>
      <c r="B48" s="63">
        <v>468.23497468550676</v>
      </c>
      <c r="C48" s="63">
        <v>17.061605580714755</v>
      </c>
    </row>
    <row r="49" spans="1:3" ht="12.75">
      <c r="A49" s="72">
        <v>15</v>
      </c>
      <c r="B49" s="63">
        <v>500.45853117262817</v>
      </c>
      <c r="C49" s="63">
        <v>16.50404728926253</v>
      </c>
    </row>
    <row r="50" spans="1:3" ht="12.75">
      <c r="A50" s="72">
        <v>16</v>
      </c>
      <c r="B50" s="63">
        <v>525.5409850767402</v>
      </c>
      <c r="C50" s="63">
        <v>9.793966595764886</v>
      </c>
    </row>
    <row r="51" spans="1:3" ht="12.75">
      <c r="A51" s="72">
        <v>17</v>
      </c>
      <c r="B51" s="63">
        <v>533.1104313594861</v>
      </c>
      <c r="C51" s="63">
        <v>10.7668026098522</v>
      </c>
    </row>
    <row r="52" spans="1:3" ht="12.75">
      <c r="A52" s="72">
        <v>18</v>
      </c>
      <c r="B52" s="63">
        <v>556.4441308682522</v>
      </c>
      <c r="C52" s="63">
        <v>11.524920867149545</v>
      </c>
    </row>
    <row r="53" spans="1:3" ht="12.75">
      <c r="A53" s="72">
        <v>19</v>
      </c>
      <c r="B53" s="63">
        <v>519.1574301131177</v>
      </c>
      <c r="C53" s="63">
        <v>15.375192106311015</v>
      </c>
    </row>
    <row r="54" spans="1:3" ht="12.75">
      <c r="A54" s="72">
        <v>20</v>
      </c>
      <c r="B54" s="63">
        <v>381.40793635421625</v>
      </c>
      <c r="C54" s="63">
        <v>16.266158496165122</v>
      </c>
    </row>
    <row r="55" spans="1:3" ht="12.75">
      <c r="A55" s="72">
        <v>21</v>
      </c>
      <c r="B55" s="63">
        <v>536.1484296209723</v>
      </c>
      <c r="C55" s="63">
        <v>15.66010629832146</v>
      </c>
    </row>
    <row r="56" spans="1:3" ht="12.75">
      <c r="A56" s="72">
        <v>22</v>
      </c>
      <c r="B56" s="63">
        <v>635.9867204797267</v>
      </c>
      <c r="C56" s="63">
        <v>15.469968867589134</v>
      </c>
    </row>
    <row r="57" spans="1:3" ht="12.75">
      <c r="A57" s="72">
        <v>23</v>
      </c>
      <c r="B57" s="63">
        <v>636.4146947203147</v>
      </c>
      <c r="C57" s="63">
        <v>15.293233879266083</v>
      </c>
    </row>
    <row r="58" spans="1:3" ht="12.75">
      <c r="A58" s="72">
        <v>24</v>
      </c>
      <c r="B58" s="63">
        <v>571.1426539302892</v>
      </c>
      <c r="C58" s="63">
        <v>12.332348879904119</v>
      </c>
    </row>
    <row r="59" spans="1:3" ht="12.75">
      <c r="A59" s="72">
        <v>25</v>
      </c>
      <c r="B59" s="63">
        <v>582.7438297108345</v>
      </c>
      <c r="C59" s="63">
        <v>9.684586364224543</v>
      </c>
    </row>
    <row r="60" spans="1:3" ht="12.75">
      <c r="A60" s="75" t="s">
        <v>52</v>
      </c>
      <c r="B60" s="76">
        <f>AVERAGE(B2:B59)</f>
        <v>560.6187482033131</v>
      </c>
      <c r="C60" s="76">
        <f>AVERAGE(C2:C59)</f>
        <v>13.092239039129211</v>
      </c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F30" sqref="F30"/>
    </sheetView>
  </sheetViews>
  <sheetFormatPr defaultColWidth="11.421875" defaultRowHeight="12.75"/>
  <sheetData>
    <row r="1" spans="1:7" ht="12.75">
      <c r="A1" s="77" t="s">
        <v>158</v>
      </c>
      <c r="B1" s="78" t="s">
        <v>159</v>
      </c>
      <c r="C1" s="79" t="s">
        <v>160</v>
      </c>
      <c r="D1" s="79" t="s">
        <v>161</v>
      </c>
      <c r="E1" s="79" t="s">
        <v>162</v>
      </c>
      <c r="F1" s="79" t="s">
        <v>163</v>
      </c>
      <c r="G1" s="80" t="s">
        <v>164</v>
      </c>
    </row>
    <row r="2" spans="1:7" ht="12.75">
      <c r="A2" s="81" t="s">
        <v>165</v>
      </c>
      <c r="B2" s="75">
        <v>8492</v>
      </c>
      <c r="C2" s="82">
        <v>740712</v>
      </c>
      <c r="D2" s="82">
        <v>4455720</v>
      </c>
      <c r="E2" s="82">
        <v>400</v>
      </c>
      <c r="F2" s="61" t="s">
        <v>166</v>
      </c>
      <c r="G2" s="63">
        <v>15.114811827956991</v>
      </c>
    </row>
    <row r="3" spans="1:7" ht="12.75">
      <c r="A3" s="81" t="s">
        <v>167</v>
      </c>
      <c r="B3" s="75" t="s">
        <v>145</v>
      </c>
      <c r="C3" s="82">
        <v>751401</v>
      </c>
      <c r="D3" s="82">
        <v>4445294</v>
      </c>
      <c r="E3" s="82">
        <v>267</v>
      </c>
      <c r="F3" s="61" t="s">
        <v>166</v>
      </c>
      <c r="G3" s="63">
        <v>15.697311827956996</v>
      </c>
    </row>
    <row r="4" spans="1:7" ht="12.75">
      <c r="A4" s="81" t="s">
        <v>168</v>
      </c>
      <c r="B4" s="75" t="s">
        <v>157</v>
      </c>
      <c r="C4" s="82">
        <v>748502</v>
      </c>
      <c r="D4" s="82">
        <v>4434671</v>
      </c>
      <c r="E4" s="82">
        <v>206</v>
      </c>
      <c r="F4" s="61" t="s">
        <v>166</v>
      </c>
      <c r="G4" s="63">
        <v>17.181881766317193</v>
      </c>
    </row>
    <row r="5" spans="1:7" ht="12.75">
      <c r="A5" s="81" t="s">
        <v>169</v>
      </c>
      <c r="B5" s="75" t="s">
        <v>149</v>
      </c>
      <c r="C5" s="82">
        <v>766561</v>
      </c>
      <c r="D5" s="82">
        <v>4447635</v>
      </c>
      <c r="E5" s="82">
        <v>30</v>
      </c>
      <c r="F5" s="61" t="s">
        <v>166</v>
      </c>
      <c r="G5" s="63">
        <v>17.098667925967746</v>
      </c>
    </row>
    <row r="6" spans="1:7" ht="12.75">
      <c r="A6" s="81" t="s">
        <v>170</v>
      </c>
      <c r="B6" s="75" t="s">
        <v>148</v>
      </c>
      <c r="C6" s="82">
        <v>770925</v>
      </c>
      <c r="D6" s="82">
        <v>4456127</v>
      </c>
      <c r="E6" s="82">
        <v>25</v>
      </c>
      <c r="F6" s="61" t="s">
        <v>166</v>
      </c>
      <c r="G6" s="63">
        <v>16.498655913978492</v>
      </c>
    </row>
    <row r="7" spans="1:7" ht="12.75">
      <c r="A7" s="81" t="s">
        <v>171</v>
      </c>
      <c r="B7" s="75">
        <v>8507</v>
      </c>
      <c r="C7" s="82">
        <v>777322</v>
      </c>
      <c r="D7" s="82">
        <v>4464389</v>
      </c>
      <c r="E7" s="82">
        <v>200</v>
      </c>
      <c r="F7" s="61" t="s">
        <v>166</v>
      </c>
      <c r="G7" s="63">
        <v>16.494623655913994</v>
      </c>
    </row>
    <row r="8" spans="1:7" ht="12.75">
      <c r="A8" s="81" t="s">
        <v>172</v>
      </c>
      <c r="B8" s="75" t="s">
        <v>147</v>
      </c>
      <c r="C8" s="82">
        <v>774150</v>
      </c>
      <c r="D8" s="82">
        <v>4467052</v>
      </c>
      <c r="E8" s="82">
        <v>130</v>
      </c>
      <c r="F8" s="61" t="s">
        <v>166</v>
      </c>
      <c r="G8" s="63">
        <v>16.13467741935484</v>
      </c>
    </row>
    <row r="9" spans="1:7" ht="12.75">
      <c r="A9" s="81" t="s">
        <v>173</v>
      </c>
      <c r="B9" s="75" t="s">
        <v>151</v>
      </c>
      <c r="C9" s="82">
        <v>788079</v>
      </c>
      <c r="D9" s="82">
        <v>4479928</v>
      </c>
      <c r="E9" s="82">
        <v>23</v>
      </c>
      <c r="F9" s="61" t="s">
        <v>166</v>
      </c>
      <c r="G9" s="63">
        <v>16.84784946236561</v>
      </c>
    </row>
    <row r="10" spans="1:7" ht="12.75">
      <c r="A10" s="81" t="s">
        <v>174</v>
      </c>
      <c r="B10" s="75" t="s">
        <v>141</v>
      </c>
      <c r="C10" s="82">
        <v>769344</v>
      </c>
      <c r="D10" s="82">
        <v>4483678</v>
      </c>
      <c r="E10" s="82">
        <v>325</v>
      </c>
      <c r="F10" s="61" t="s">
        <v>166</v>
      </c>
      <c r="G10" s="63">
        <v>14.573459358709684</v>
      </c>
    </row>
    <row r="11" spans="1:7" ht="12.75">
      <c r="A11" s="81" t="s">
        <v>175</v>
      </c>
      <c r="B11" s="75">
        <v>8514</v>
      </c>
      <c r="C11" s="82">
        <v>782032</v>
      </c>
      <c r="D11" s="82">
        <v>4490045</v>
      </c>
      <c r="E11" s="82">
        <v>175</v>
      </c>
      <c r="F11" s="61" t="s">
        <v>166</v>
      </c>
      <c r="G11" s="63">
        <v>18.26339105357797</v>
      </c>
    </row>
    <row r="12" spans="1:7" ht="12.75">
      <c r="A12" s="81" t="s">
        <v>176</v>
      </c>
      <c r="B12" s="75" t="s">
        <v>142</v>
      </c>
      <c r="C12" s="82">
        <v>772929</v>
      </c>
      <c r="D12" s="82">
        <v>4506847</v>
      </c>
      <c r="E12" s="82">
        <v>500</v>
      </c>
      <c r="F12" s="61" t="s">
        <v>166</v>
      </c>
      <c r="G12" s="63">
        <v>14.506963522741938</v>
      </c>
    </row>
    <row r="13" spans="1:7" ht="12.75">
      <c r="A13" s="81" t="s">
        <v>177</v>
      </c>
      <c r="B13" s="75">
        <v>9562</v>
      </c>
      <c r="C13" s="82">
        <v>745224</v>
      </c>
      <c r="D13" s="82">
        <v>4500663</v>
      </c>
      <c r="E13" s="82">
        <v>990</v>
      </c>
      <c r="F13" s="61" t="s">
        <v>166</v>
      </c>
      <c r="G13" s="63">
        <v>11.9</v>
      </c>
    </row>
    <row r="14" spans="1:7" ht="12.75">
      <c r="A14" s="81" t="s">
        <v>178</v>
      </c>
      <c r="B14" s="75">
        <v>8471</v>
      </c>
      <c r="C14" s="82">
        <v>704441</v>
      </c>
      <c r="D14" s="82">
        <v>4458354</v>
      </c>
      <c r="E14" s="82">
        <v>950</v>
      </c>
      <c r="F14" s="61" t="s">
        <v>166</v>
      </c>
      <c r="G14" s="63">
        <v>10.045129923494626</v>
      </c>
    </row>
    <row r="15" spans="1:7" ht="12.75">
      <c r="A15" s="81" t="s">
        <v>179</v>
      </c>
      <c r="B15" s="75" t="s">
        <v>140</v>
      </c>
      <c r="C15" s="82">
        <v>732844</v>
      </c>
      <c r="D15" s="82">
        <v>4479736</v>
      </c>
      <c r="E15" s="82">
        <v>1130</v>
      </c>
      <c r="F15" s="61" t="s">
        <v>166</v>
      </c>
      <c r="G15" s="63">
        <v>11.116013599220425</v>
      </c>
    </row>
    <row r="16" spans="1:7" ht="12.75">
      <c r="A16" s="81" t="s">
        <v>180</v>
      </c>
      <c r="B16" s="75">
        <v>8518</v>
      </c>
      <c r="C16" s="82">
        <v>791098</v>
      </c>
      <c r="D16" s="82">
        <v>4493327</v>
      </c>
      <c r="E16" s="82">
        <v>100</v>
      </c>
      <c r="F16" s="61" t="s">
        <v>166</v>
      </c>
      <c r="G16" s="63">
        <v>16.903106213225815</v>
      </c>
    </row>
    <row r="18" spans="1:2" ht="12.75">
      <c r="A18" s="67" t="s">
        <v>152</v>
      </c>
      <c r="B18" s="68" t="s">
        <v>153</v>
      </c>
    </row>
    <row r="19" spans="1:2" ht="12.75">
      <c r="A19" s="70" t="s">
        <v>140</v>
      </c>
      <c r="B19" s="63">
        <v>658.3529032258065</v>
      </c>
    </row>
    <row r="20" spans="1:2" ht="12.75">
      <c r="A20" s="70">
        <v>8492</v>
      </c>
      <c r="B20" s="63">
        <v>588.9467741935483</v>
      </c>
    </row>
    <row r="21" spans="1:2" ht="12.75">
      <c r="A21" s="70" t="s">
        <v>157</v>
      </c>
      <c r="B21" s="63">
        <v>417.3720968622904</v>
      </c>
    </row>
    <row r="22" spans="1:2" ht="12.75">
      <c r="A22" s="70" t="s">
        <v>146</v>
      </c>
      <c r="B22" s="63">
        <v>642.2465048454516</v>
      </c>
    </row>
    <row r="23" spans="1:2" ht="12.75">
      <c r="A23" s="70" t="s">
        <v>149</v>
      </c>
      <c r="B23" s="63">
        <v>483.1872602679355</v>
      </c>
    </row>
    <row r="24" spans="1:2" ht="12.75">
      <c r="A24" s="70" t="s">
        <v>148</v>
      </c>
      <c r="B24" s="63">
        <v>426.56862351677415</v>
      </c>
    </row>
    <row r="25" spans="1:2" ht="12.75">
      <c r="A25" s="70">
        <v>8514</v>
      </c>
      <c r="B25" s="63">
        <v>544.472989945613</v>
      </c>
    </row>
    <row r="26" spans="1:2" ht="12.75">
      <c r="A26" s="70" t="s">
        <v>147</v>
      </c>
      <c r="B26" s="63">
        <v>322.1447110951612</v>
      </c>
    </row>
    <row r="27" spans="1:2" ht="12.75">
      <c r="A27" s="70" t="s">
        <v>151</v>
      </c>
      <c r="B27" s="63">
        <v>510.8102031909678</v>
      </c>
    </row>
    <row r="28" spans="1:2" ht="12.75">
      <c r="A28" s="70" t="s">
        <v>141</v>
      </c>
      <c r="B28" s="63">
        <v>691.858357611613</v>
      </c>
    </row>
    <row r="29" spans="1:2" ht="12.75">
      <c r="A29" s="70" t="s">
        <v>142</v>
      </c>
      <c r="B29" s="63">
        <v>750.8925962761937</v>
      </c>
    </row>
    <row r="30" spans="1:2" ht="12.75">
      <c r="A30" s="70">
        <v>8471</v>
      </c>
      <c r="B30" s="63">
        <v>547.1322580645161</v>
      </c>
    </row>
    <row r="31" spans="1:2" ht="12.75">
      <c r="A31" s="70" t="s">
        <v>143</v>
      </c>
      <c r="B31" s="63">
        <v>558.8187857549353</v>
      </c>
    </row>
    <row r="32" spans="1:2" ht="12.75">
      <c r="A32" s="70">
        <v>9562</v>
      </c>
      <c r="B32" s="63">
        <v>580.7087988761291</v>
      </c>
    </row>
    <row r="33" spans="1:2" ht="12.75">
      <c r="A33" s="70" t="s">
        <v>145</v>
      </c>
      <c r="B33" s="63">
        <v>536.5684048912902</v>
      </c>
    </row>
    <row r="34" spans="1:2" ht="12.75">
      <c r="A34" s="70">
        <v>8518</v>
      </c>
      <c r="B34" s="63">
        <v>440.5321903335483</v>
      </c>
    </row>
    <row r="35" spans="1:2" ht="12.75">
      <c r="A35" s="70">
        <v>8507</v>
      </c>
      <c r="B35" s="63">
        <v>456.51069988709673</v>
      </c>
    </row>
    <row r="36" spans="1:2" ht="12.75">
      <c r="A36" s="70">
        <v>8498</v>
      </c>
      <c r="B36" s="63">
        <v>461.41290322580636</v>
      </c>
    </row>
    <row r="37" spans="1:2" ht="12.75">
      <c r="A37" s="73" t="s">
        <v>52</v>
      </c>
      <c r="B37" s="74">
        <f>AVERAGE(B19:B36)</f>
        <v>534.3631701147042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monicamarina</cp:lastModifiedBy>
  <dcterms:created xsi:type="dcterms:W3CDTF">1996-11-27T10:00:04Z</dcterms:created>
  <dcterms:modified xsi:type="dcterms:W3CDTF">2007-07-12T11:21:23Z</dcterms:modified>
  <cp:category/>
  <cp:version/>
  <cp:contentType/>
  <cp:contentStatus/>
</cp:coreProperties>
</file>